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10" windowWidth="23655" windowHeight="81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GR_BY_ORGN_DATA">EGR_BY_ORGN_DATA!$B$3:$E$3</definedName>
    <definedName name="EGR_BY_ORGN_HEADER">EGR_BY_ORGN_DATA!$A$1:$E$1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REESTR_MO!$A$2:$D$168</definedName>
    <definedName name="LIST_OKOPF_DATA">LIST_OKOPF!$B$3:$B$97</definedName>
    <definedName name="LIST_OKOPF_HEADER">LIST_OKOPF!$A$1:$B$1</definedName>
    <definedName name="LIST_ORG_EE_DATA">REESTR_ORG!$DR$3:$EI$98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REESTR_MO!$B$77:$B$82</definedName>
    <definedName name="MO_LIST_11">REESTR_MO!$B$83:$B$89</definedName>
    <definedName name="MO_LIST_12">REESTR_MO!$B$90:$B$96</definedName>
    <definedName name="MO_LIST_13">REESTR_MO!$B$97:$B$102</definedName>
    <definedName name="MO_LIST_14">REESTR_MO!$B$103:$B$109</definedName>
    <definedName name="MO_LIST_15">REESTR_MO!$B$110:$B$115</definedName>
    <definedName name="MO_LIST_16">REESTR_MO!$B$116:$B$123</definedName>
    <definedName name="MO_LIST_17">REESTR_MO!$B$124:$B$131</definedName>
    <definedName name="MO_LIST_18">REESTR_MO!$B$132:$B$138</definedName>
    <definedName name="MO_LIST_19">REESTR_MO!$B$139:$B$145</definedName>
    <definedName name="MO_LIST_2">REESTR_MO!$B$8:$B$17</definedName>
    <definedName name="MO_LIST_20">REESTR_MO!$B$146:$B$154</definedName>
    <definedName name="MO_LIST_21">REESTR_MO!$B$155:$B$165</definedName>
    <definedName name="MO_LIST_22">REESTR_MO!$B$166:$B$166</definedName>
    <definedName name="MO_LIST_23">REESTR_MO!$B$167:$B$167</definedName>
    <definedName name="MO_LIST_24">REESTR_MO!$B$168:$B$168</definedName>
    <definedName name="MO_LIST_3">REESTR_MO!$B$18:$B$24</definedName>
    <definedName name="MO_LIST_4">REESTR_MO!$B$25:$B$33</definedName>
    <definedName name="MO_LIST_5">REESTR_MO!$B$34:$B$42</definedName>
    <definedName name="MO_LIST_6">REESTR_MO!$B$43:$B$49</definedName>
    <definedName name="MO_LIST_7">REESTR_MO!$B$50:$B$57</definedName>
    <definedName name="MO_LIST_8">REESTR_MO!$B$58:$B$66</definedName>
    <definedName name="MO_LIST_9">REESTR_MO!$B$67:$B$76</definedName>
    <definedName name="MO_START_DATE">TECHSHEET!$G$13</definedName>
    <definedName name="MONTH">Титульный!$H$12</definedName>
    <definedName name="MONTH_LIST">TECHSHEET!$L$12:$L$14</definedName>
    <definedName name="MONTH_VS_SEQUENCE_LIST">TECHSHEET!$L$2:$M$14</definedName>
    <definedName name="MR">Титульный!$H$37</definedName>
    <definedName name="MR_LIST">REESTR_MO!$E$2:$E$25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REESTR_MO!$C$2:$D$168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ORG_ID">Титульный!$H$16</definedName>
    <definedName name="SECTION_EE_ISSUE_ENR_INCOME_ADJACENT_NET_ADD_HL">'Отпуск ЭЭ сет организациями'!$E$39</definedName>
    <definedName name="SECTION_EE_ISSUE_ENR_INCOME_ADJACENT_NET_START_ROW">'Отпуск ЭЭ сет организациями'!$E$26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организациями'!$E$24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организациями'!$E$84</definedName>
    <definedName name="SECTION_EE_ISSUE_ENR_OUTCOME_ADJACENT_NET_START_ROW">'Отпуск ЭЭ сет организациями'!$E$53</definedName>
    <definedName name="SECTION_EE_ISSUE_IMPORT_TAG_AREA">'Отпуск ЭЭ сет организациями'!$H$3:$T$3</definedName>
    <definedName name="SECTION_EE_ISSUE_NUMERIC_AREA">'Отпуск ЭЭ сет организациями'!$H$14:$L$232</definedName>
    <definedName name="SECTION_EE_ISSUE_PWR_INCOME_ADJACENT_NET_ADD_HL">'Отпуск ЭЭ сет организациями'!$E$119</definedName>
    <definedName name="SECTION_EE_ISSUE_PWR_INCOME_ADJACENT_NET_START_ROW">'Отпуск ЭЭ сет организациями'!$E$106</definedName>
    <definedName name="SECTION_EE_ISSUE_PWR_INCOME_GEN_ADD_HL">'Отпуск ЭЭ сет организациями'!$E$99</definedName>
    <definedName name="SECTION_EE_ISSUE_PWR_INCOME_GEN_START_ROW">'Отпуск ЭЭ сет организациями'!$E$98</definedName>
    <definedName name="SECTION_EE_ISSUE_PWR_INCOME_NON_NET_ADD_HL">'Отпуск ЭЭ сет организациями'!$E$104</definedName>
    <definedName name="SECTION_EE_ISSUE_PWR_INCOME_NON_NET_START_ROW">'Отпуск ЭЭ сет организациями'!$E$101</definedName>
    <definedName name="SECTION_EE_ISSUE_PWR_OUTCOME_ADJACENT_NET_ADD_HL">'Отпуск ЭЭ сет организациями'!$E$164</definedName>
    <definedName name="SECTION_EE_ISSUE_PWR_OUTCOME_ADJACENT_NET_START_ROW">'Отпуск ЭЭ сет организациями'!$E$133</definedName>
    <definedName name="SECTION_EE_ISSUE_ROW_CODE_AREA">'Отпуск ЭЭ сет организациями'!$G$14:$G$232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25725"/>
</workbook>
</file>

<file path=xl/calcChain.xml><?xml version="1.0" encoding="utf-8"?>
<calcChain xmlns="http://schemas.openxmlformats.org/spreadsheetml/2006/main"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14" s="1"/>
  <c r="H232" i="3"/>
  <c r="H231"/>
  <c r="L230"/>
  <c r="K230"/>
  <c r="J230"/>
  <c r="I230"/>
  <c r="H230"/>
  <c r="H229"/>
  <c r="L228"/>
  <c r="K228"/>
  <c r="H228" s="1"/>
  <c r="J228"/>
  <c r="I228"/>
  <c r="H227"/>
  <c r="H226"/>
  <c r="H225"/>
  <c r="L224"/>
  <c r="K224"/>
  <c r="J224"/>
  <c r="I224"/>
  <c r="H224"/>
  <c r="H223"/>
  <c r="H222"/>
  <c r="L221"/>
  <c r="K221"/>
  <c r="J221"/>
  <c r="I221"/>
  <c r="H221" s="1"/>
  <c r="H220"/>
  <c r="L219"/>
  <c r="K219"/>
  <c r="K218" s="1"/>
  <c r="J219"/>
  <c r="I219"/>
  <c r="H219" s="1"/>
  <c r="L218"/>
  <c r="J218"/>
  <c r="H217"/>
  <c r="H216"/>
  <c r="H215"/>
  <c r="L214"/>
  <c r="K214"/>
  <c r="J214"/>
  <c r="I214"/>
  <c r="H214"/>
  <c r="H213"/>
  <c r="L212"/>
  <c r="K212"/>
  <c r="J212"/>
  <c r="I212"/>
  <c r="H210"/>
  <c r="H209"/>
  <c r="L208"/>
  <c r="K208"/>
  <c r="J208"/>
  <c r="I208"/>
  <c r="H208" s="1"/>
  <c r="H207"/>
  <c r="L206"/>
  <c r="K206"/>
  <c r="J206"/>
  <c r="I206"/>
  <c r="H206" s="1"/>
  <c r="H205"/>
  <c r="H204"/>
  <c r="H203"/>
  <c r="L202"/>
  <c r="K202"/>
  <c r="J202"/>
  <c r="I202"/>
  <c r="H202" s="1"/>
  <c r="H201"/>
  <c r="H200"/>
  <c r="H199"/>
  <c r="H198"/>
  <c r="H197"/>
  <c r="H196"/>
  <c r="L195"/>
  <c r="K195"/>
  <c r="J195"/>
  <c r="I195"/>
  <c r="H195" s="1"/>
  <c r="H194"/>
  <c r="H193"/>
  <c r="L192"/>
  <c r="K192"/>
  <c r="J192"/>
  <c r="I192"/>
  <c r="H192" s="1"/>
  <c r="H191"/>
  <c r="H190"/>
  <c r="L189"/>
  <c r="L188" s="1"/>
  <c r="L186" s="1"/>
  <c r="L185" s="1"/>
  <c r="K189"/>
  <c r="J189"/>
  <c r="J188" s="1"/>
  <c r="J186" s="1"/>
  <c r="J185" s="1"/>
  <c r="I189"/>
  <c r="H189"/>
  <c r="K188"/>
  <c r="K186" s="1"/>
  <c r="K185" s="1"/>
  <c r="H187"/>
  <c r="H184"/>
  <c r="H183"/>
  <c r="H182"/>
  <c r="L181"/>
  <c r="K181"/>
  <c r="J181"/>
  <c r="I181"/>
  <c r="H181"/>
  <c r="H180"/>
  <c r="L179"/>
  <c r="K179"/>
  <c r="H179" s="1"/>
  <c r="J179"/>
  <c r="I179"/>
  <c r="H177"/>
  <c r="H176"/>
  <c r="H175"/>
  <c r="L172"/>
  <c r="K172"/>
  <c r="J172"/>
  <c r="I172"/>
  <c r="H172" s="1"/>
  <c r="H171"/>
  <c r="H170"/>
  <c r="H169"/>
  <c r="H168"/>
  <c r="H167"/>
  <c r="H166"/>
  <c r="H165"/>
  <c r="H163"/>
  <c r="D163"/>
  <c r="H162"/>
  <c r="D162"/>
  <c r="H161"/>
  <c r="D161"/>
  <c r="H160"/>
  <c r="D160"/>
  <c r="H159"/>
  <c r="D159"/>
  <c r="H158"/>
  <c r="D158"/>
  <c r="H157"/>
  <c r="D157"/>
  <c r="H156"/>
  <c r="D156"/>
  <c r="H155"/>
  <c r="D155"/>
  <c r="H154"/>
  <c r="D154"/>
  <c r="H153"/>
  <c r="D153"/>
  <c r="H152"/>
  <c r="D152"/>
  <c r="H151"/>
  <c r="D151"/>
  <c r="H150"/>
  <c r="D150"/>
  <c r="H149"/>
  <c r="D149"/>
  <c r="H148"/>
  <c r="D148"/>
  <c r="H147"/>
  <c r="D147"/>
  <c r="H146"/>
  <c r="D146"/>
  <c r="H145"/>
  <c r="D145"/>
  <c r="H144"/>
  <c r="D144"/>
  <c r="H143"/>
  <c r="D143"/>
  <c r="H142"/>
  <c r="D142"/>
  <c r="H141"/>
  <c r="D141"/>
  <c r="H140"/>
  <c r="D140"/>
  <c r="H139"/>
  <c r="D139"/>
  <c r="H138"/>
  <c r="D138"/>
  <c r="H137"/>
  <c r="D137"/>
  <c r="H136"/>
  <c r="D136"/>
  <c r="H135"/>
  <c r="D135"/>
  <c r="H134"/>
  <c r="D134"/>
  <c r="L132"/>
  <c r="K132"/>
  <c r="J132"/>
  <c r="I132"/>
  <c r="H132" s="1"/>
  <c r="H131"/>
  <c r="H130"/>
  <c r="H129"/>
  <c r="H128"/>
  <c r="H127"/>
  <c r="L126"/>
  <c r="K126"/>
  <c r="J126"/>
  <c r="I126"/>
  <c r="H125"/>
  <c r="H124"/>
  <c r="H123"/>
  <c r="H122"/>
  <c r="H121"/>
  <c r="L120"/>
  <c r="K120"/>
  <c r="J120"/>
  <c r="I120"/>
  <c r="H120" s="1"/>
  <c r="H118"/>
  <c r="D118"/>
  <c r="H117"/>
  <c r="D117"/>
  <c r="H116"/>
  <c r="D116"/>
  <c r="H115"/>
  <c r="D115"/>
  <c r="H114"/>
  <c r="D114"/>
  <c r="H113"/>
  <c r="D113"/>
  <c r="H112"/>
  <c r="D112"/>
  <c r="H111"/>
  <c r="D111"/>
  <c r="H110"/>
  <c r="D110"/>
  <c r="H109"/>
  <c r="D109"/>
  <c r="H108"/>
  <c r="D108"/>
  <c r="H107"/>
  <c r="D107"/>
  <c r="L105"/>
  <c r="K105"/>
  <c r="J105"/>
  <c r="I105"/>
  <c r="H105"/>
  <c r="H103"/>
  <c r="D103"/>
  <c r="H102"/>
  <c r="D102"/>
  <c r="L100"/>
  <c r="K100"/>
  <c r="K95" s="1"/>
  <c r="J100"/>
  <c r="I100"/>
  <c r="H100" s="1"/>
  <c r="L97"/>
  <c r="K97"/>
  <c r="J97"/>
  <c r="I97"/>
  <c r="H97"/>
  <c r="H96"/>
  <c r="L95"/>
  <c r="L173" s="1"/>
  <c r="J95"/>
  <c r="L92"/>
  <c r="J92"/>
  <c r="I92"/>
  <c r="K92"/>
  <c r="H90"/>
  <c r="H89"/>
  <c r="H88"/>
  <c r="H87"/>
  <c r="H86"/>
  <c r="H85"/>
  <c r="H83"/>
  <c r="D83"/>
  <c r="H82"/>
  <c r="D82"/>
  <c r="H81"/>
  <c r="D81"/>
  <c r="H80"/>
  <c r="D80"/>
  <c r="H79"/>
  <c r="D79"/>
  <c r="H78"/>
  <c r="D78"/>
  <c r="H77"/>
  <c r="D77"/>
  <c r="H76"/>
  <c r="D76"/>
  <c r="H75"/>
  <c r="D75"/>
  <c r="H74"/>
  <c r="D74"/>
  <c r="H73"/>
  <c r="D73"/>
  <c r="H72"/>
  <c r="D72"/>
  <c r="H71"/>
  <c r="D71"/>
  <c r="H70"/>
  <c r="D70"/>
  <c r="H69"/>
  <c r="D69"/>
  <c r="H68"/>
  <c r="D68"/>
  <c r="H67"/>
  <c r="D67"/>
  <c r="H66"/>
  <c r="D66"/>
  <c r="H65"/>
  <c r="D65"/>
  <c r="H64"/>
  <c r="D64"/>
  <c r="H63"/>
  <c r="D63"/>
  <c r="H62"/>
  <c r="D62"/>
  <c r="H61"/>
  <c r="D61"/>
  <c r="H60"/>
  <c r="D60"/>
  <c r="H59"/>
  <c r="D59"/>
  <c r="H58"/>
  <c r="D58"/>
  <c r="H57"/>
  <c r="D57"/>
  <c r="H56"/>
  <c r="D56"/>
  <c r="H55"/>
  <c r="D55"/>
  <c r="H54"/>
  <c r="D54"/>
  <c r="L52"/>
  <c r="K52"/>
  <c r="J52"/>
  <c r="I52"/>
  <c r="H52"/>
  <c r="H51"/>
  <c r="H50"/>
  <c r="H49"/>
  <c r="H48"/>
  <c r="H47"/>
  <c r="L46"/>
  <c r="K46"/>
  <c r="J46"/>
  <c r="I46"/>
  <c r="H46"/>
  <c r="H45"/>
  <c r="H44"/>
  <c r="H43"/>
  <c r="H42"/>
  <c r="H41"/>
  <c r="L40"/>
  <c r="K40"/>
  <c r="J40"/>
  <c r="I40"/>
  <c r="H38"/>
  <c r="D38"/>
  <c r="H37"/>
  <c r="D37"/>
  <c r="H36"/>
  <c r="D36"/>
  <c r="H35"/>
  <c r="D35"/>
  <c r="H34"/>
  <c r="D34"/>
  <c r="H33"/>
  <c r="D33"/>
  <c r="H32"/>
  <c r="D32"/>
  <c r="H31"/>
  <c r="D31"/>
  <c r="H30"/>
  <c r="D30"/>
  <c r="H29"/>
  <c r="D29"/>
  <c r="H28"/>
  <c r="D28"/>
  <c r="H27"/>
  <c r="D27"/>
  <c r="L25"/>
  <c r="K25"/>
  <c r="J25"/>
  <c r="I25"/>
  <c r="H23"/>
  <c r="D23"/>
  <c r="H22"/>
  <c r="D22"/>
  <c r="L20"/>
  <c r="L15" s="1"/>
  <c r="L93" s="1"/>
  <c r="K20"/>
  <c r="J20"/>
  <c r="J15" s="1"/>
  <c r="J93" s="1"/>
  <c r="I20"/>
  <c r="H20"/>
  <c r="L17"/>
  <c r="K17"/>
  <c r="J17"/>
  <c r="I17"/>
  <c r="H17" s="1"/>
  <c r="H16"/>
  <c r="K15"/>
  <c r="K93" s="1"/>
  <c r="I15"/>
  <c r="I93" s="1"/>
  <c r="D9"/>
  <c r="H85" i="2"/>
  <c r="H80"/>
  <c r="H63"/>
  <c r="P29"/>
  <c r="E8"/>
  <c r="H40" i="3" l="1"/>
  <c r="H92"/>
  <c r="G5" i="4"/>
  <c r="G13"/>
  <c r="G9"/>
  <c r="I188" i="3"/>
  <c r="H188" s="1"/>
  <c r="H212"/>
  <c r="I186"/>
  <c r="J173"/>
  <c r="H126"/>
  <c r="K173"/>
  <c r="H25"/>
  <c r="H93"/>
  <c r="H186"/>
  <c r="H15"/>
  <c r="H91"/>
  <c r="I95"/>
  <c r="I185"/>
  <c r="H185" s="1"/>
  <c r="I218"/>
  <c r="H218" s="1"/>
  <c r="G6" i="4"/>
  <c r="G10"/>
  <c r="H95" i="3" l="1"/>
  <c r="I173"/>
  <c r="H173" s="1"/>
</calcChain>
</file>

<file path=xl/sharedStrings.xml><?xml version="1.0" encoding="utf-8"?>
<sst xmlns="http://schemas.openxmlformats.org/spreadsheetml/2006/main" count="3952" uniqueCount="1590">
  <si>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</si>
  <si>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</si>
  <si>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</si>
  <si>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</si>
  <si>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</si>
  <si>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</si>
  <si>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</si>
  <si>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</si>
  <si>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</si>
  <si>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</si>
  <si>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</si>
  <si>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</si>
  <si>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</si>
  <si>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</si>
  <si>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</si>
  <si>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</si>
  <si>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</si>
  <si>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</si>
  <si>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Ульяновская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</si>
  <si>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</si>
  <si>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</si>
  <si>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</si>
  <si>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</si>
  <si>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</si>
  <si>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</si>
  <si>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</si>
  <si>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</si>
  <si>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</si>
  <si>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</si>
  <si>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</si>
  <si>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</si>
  <si>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</si>
  <si>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МУП "Ульяновская городская электросеть"</t>
  </si>
  <si>
    <t>org</t>
  </si>
  <si>
    <t>ИНН</t>
  </si>
  <si>
    <t>7303003290</t>
  </si>
  <si>
    <t>inn</t>
  </si>
  <si>
    <t>КПП</t>
  </si>
  <si>
    <t>732501001</t>
  </si>
  <si>
    <t>kpp</t>
  </si>
  <si>
    <t>ОГРН</t>
  </si>
  <si>
    <t>1027301176242</t>
  </si>
  <si>
    <t>ogrn</t>
  </si>
  <si>
    <t>Организационно-правовая форма</t>
  </si>
  <si>
    <t>6 52 41 | Федеральные государственные унитарные предприятия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</si>
  <si>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</si>
  <si>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</si>
  <si>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</si>
  <si>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</si>
  <si>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</si>
  <si>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</si>
  <si>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</si>
  <si>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</si>
  <si>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</si>
  <si>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</si>
  <si>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03220104</t>
  </si>
  <si>
    <t>ОКПО - Общероссийский Классификатор Предприятий и Организаций</t>
  </si>
  <si>
    <t>okpo</t>
  </si>
  <si>
    <t>ОКАТО</t>
  </si>
  <si>
    <t>73401384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</si>
  <si>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</si>
  <si>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</si>
  <si>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</si>
  <si>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Ульяновск</t>
  </si>
  <si>
    <t>mr</t>
  </si>
  <si>
    <t>Муниципальное образование</t>
  </si>
  <si>
    <t>mo</t>
  </si>
  <si>
    <t>ОКТМО</t>
  </si>
  <si>
    <t>73701000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</si>
  <si>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</si>
  <si>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</si>
  <si>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</si>
  <si>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</si>
  <si>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</si>
  <si>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</si>
  <si>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</si>
  <si>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</si>
  <si>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</si>
  <si>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</si>
  <si>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</si>
  <si>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</si>
  <si>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433306, г.Ульяновск, ул.Минаева, д.46</t>
  </si>
  <si>
    <t>addressLegal</t>
  </si>
  <si>
    <t>Почтовый</t>
  </si>
  <si>
    <t>addressPost</t>
  </si>
  <si>
    <t>Руководитель</t>
  </si>
  <si>
    <t>ФИО</t>
  </si>
  <si>
    <t>Гитинасулов Муртазали Магомедович</t>
  </si>
  <si>
    <t>nameCEO</t>
  </si>
  <si>
    <t>Контактный телефон</t>
  </si>
  <si>
    <t>phoneCEO</t>
  </si>
  <si>
    <t>Главный бухгалтер</t>
  </si>
  <si>
    <t>Карасева Татьяна Васильевна</t>
  </si>
  <si>
    <t>nameAccountant</t>
  </si>
  <si>
    <t>phoneAccountant</t>
  </si>
  <si>
    <t>Должностное лицо, ответственное за составление формы</t>
  </si>
  <si>
    <t>Щепалина Наталья Александровна</t>
  </si>
  <si>
    <t>nameReporting</t>
  </si>
  <si>
    <t>Должность</t>
  </si>
  <si>
    <t>ведущий инженер</t>
  </si>
  <si>
    <t>positionReporting</t>
  </si>
  <si>
    <t>phoneReporting</t>
  </si>
  <si>
    <t>e-mail</t>
  </si>
  <si>
    <t>bdk@ulges.ru</t>
  </si>
  <si>
    <t>emailReporting</t>
  </si>
  <si>
    <t>Дата последнего обновления реестра организаций: 24.01.2023, 16:13:50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</si>
  <si>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</si>
  <si>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</si>
  <si>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</si>
  <si>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</si>
  <si>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</si>
  <si>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</si>
  <si>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</si>
  <si>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</si>
  <si>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</si>
  <si>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</si>
  <si>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</si>
  <si>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</si>
  <si>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</si>
  <si>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</si>
  <si>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</si>
  <si>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</si>
  <si>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</si>
  <si>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</si>
  <si>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</si>
  <si>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</si>
  <si>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</si>
  <si>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</si>
  <si>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</si>
  <si>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</si>
  <si>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</si>
  <si>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</si>
  <si>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</si>
  <si>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</si>
  <si>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</si>
  <si>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</si>
  <si>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</si>
  <si>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</si>
  <si>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</si>
  <si>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</si>
  <si>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</si>
  <si>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</si>
  <si>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</si>
  <si>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</si>
  <si>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</si>
  <si>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</si>
  <si>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</si>
  <si>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</si>
  <si>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</si>
  <si>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</si>
  <si>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</si>
  <si>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</si>
  <si>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</si>
  <si>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</si>
  <si>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</si>
  <si>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</si>
  <si>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</si>
  <si>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</si>
  <si>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</si>
  <si>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</si>
  <si>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</si>
  <si>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</si>
  <si>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</si>
  <si>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×</t>
  </si>
  <si>
    <t>ООО "КОНДИТЕРСКАЯ ФАБРИКА "ВОЛЖАНКА"</t>
  </si>
  <si>
    <t>1157326000556</t>
  </si>
  <si>
    <t>7326048875</t>
  </si>
  <si>
    <t>732601001</t>
  </si>
  <si>
    <t>EGRULIP</t>
  </si>
  <si>
    <t>DYNAMIC.ENR.INCOME.NON.NET</t>
  </si>
  <si>
    <t>АО "ТЕПЛИЧНОЕ"</t>
  </si>
  <si>
    <t>2</t>
  </si>
  <si>
    <t>1127327001460</t>
  </si>
  <si>
    <t>7327063643</t>
  </si>
  <si>
    <t>732701001</t>
  </si>
  <si>
    <t>INSERT.ENR.INCOME.NON.NET</t>
  </si>
  <si>
    <t>1.4</t>
  </si>
  <si>
    <t>от смежных сетевых организаций:</t>
  </si>
  <si>
    <t>430</t>
  </si>
  <si>
    <t>АО "Оборонэнерго" филиал "Приволжский"</t>
  </si>
  <si>
    <t>1097746264230</t>
  </si>
  <si>
    <t>7704726225</t>
  </si>
  <si>
    <t>631743001</t>
  </si>
  <si>
    <t>RST_ORG</t>
  </si>
  <si>
    <t>DYNAMIC.ENR.INCOME.ADJACENT.NET</t>
  </si>
  <si>
    <t>АО "Авиастар - ОПЭ"</t>
  </si>
  <si>
    <t>1027301568469</t>
  </si>
  <si>
    <t>7328033112</t>
  </si>
  <si>
    <t>732801001</t>
  </si>
  <si>
    <t>Куйбышевская дирекция по энергообеспечению - структурное подразделение Трансэнерго - филиала ОАО "РЖД"</t>
  </si>
  <si>
    <t>3</t>
  </si>
  <si>
    <t>1037739877295</t>
  </si>
  <si>
    <t>7708503727</t>
  </si>
  <si>
    <t>631145010</t>
  </si>
  <si>
    <t>ООО "ГПП"</t>
  </si>
  <si>
    <t>4</t>
  </si>
  <si>
    <t>1147326001470</t>
  </si>
  <si>
    <t>7326046726</t>
  </si>
  <si>
    <t>ООО "МАГИСТРАЛЬ"</t>
  </si>
  <si>
    <t>5</t>
  </si>
  <si>
    <t>1147325006146</t>
  </si>
  <si>
    <t>7325131908</t>
  </si>
  <si>
    <t>ООО "Областная энергосетевая компания"</t>
  </si>
  <si>
    <t>6</t>
  </si>
  <si>
    <t>1177325022160</t>
  </si>
  <si>
    <t>7325157568</t>
  </si>
  <si>
    <t>ПАО "МРСК Волги"-филиал "Ульяновские  распределительные сети"</t>
  </si>
  <si>
    <t>7</t>
  </si>
  <si>
    <t>1076450006280</t>
  </si>
  <si>
    <t>6450925977</t>
  </si>
  <si>
    <t>732702001</t>
  </si>
  <si>
    <t>ООО "ЭнергоХолдинг"</t>
  </si>
  <si>
    <t>8</t>
  </si>
  <si>
    <t>1097327001419</t>
  </si>
  <si>
    <t>7327050845</t>
  </si>
  <si>
    <t>ООО "Энергопром ГРУПП"</t>
  </si>
  <si>
    <t>9</t>
  </si>
  <si>
    <t>1127327001306</t>
  </si>
  <si>
    <t>7327063509</t>
  </si>
  <si>
    <t>ООО "ЭнергоАльянс"</t>
  </si>
  <si>
    <t>10</t>
  </si>
  <si>
    <t>1177325009586</t>
  </si>
  <si>
    <t>7325154310</t>
  </si>
  <si>
    <t>ООО "СимбирскЭнергоТранс"</t>
  </si>
  <si>
    <t>11</t>
  </si>
  <si>
    <t>1197325006196</t>
  </si>
  <si>
    <t>7321007603</t>
  </si>
  <si>
    <t>732101001</t>
  </si>
  <si>
    <t>ООО «Энергомодуль»</t>
  </si>
  <si>
    <t>12</t>
  </si>
  <si>
    <t>1127325007810</t>
  </si>
  <si>
    <t>7325117484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</si>
  <si>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</si>
  <si>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</si>
  <si>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</si>
  <si>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</si>
  <si>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</si>
  <si>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</si>
  <si>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</si>
  <si>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</si>
  <si>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</si>
  <si>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</si>
  <si>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</si>
  <si>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</si>
  <si>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</si>
  <si>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</si>
  <si>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</si>
  <si>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</si>
  <si>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</si>
  <si>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</si>
  <si>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</si>
  <si>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</si>
  <si>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</si>
  <si>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</si>
  <si>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</si>
  <si>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</si>
  <si>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</si>
  <si>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</si>
  <si>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</si>
  <si>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</si>
  <si>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</si>
  <si>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</si>
  <si>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</si>
  <si>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</si>
  <si>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</si>
  <si>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</si>
  <si>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</si>
  <si>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АО "Ульяновская сетевая компания"</t>
  </si>
  <si>
    <t>1067326026514</t>
  </si>
  <si>
    <t>7326027025</t>
  </si>
  <si>
    <t>ООО "Инза Сервис"</t>
  </si>
  <si>
    <t>1047300251283</t>
  </si>
  <si>
    <t>7306006330</t>
  </si>
  <si>
    <t>730601001</t>
  </si>
  <si>
    <t>ООО "Композит-Энерго"</t>
  </si>
  <si>
    <t>1117326000472</t>
  </si>
  <si>
    <t>7326038595</t>
  </si>
  <si>
    <t>ООО "Симбирская Сетевая Компания"</t>
  </si>
  <si>
    <t>1137326001702</t>
  </si>
  <si>
    <t>7326044380</t>
  </si>
  <si>
    <t>ООО "Симбирсксетьсервис"</t>
  </si>
  <si>
    <t>1157326001557</t>
  </si>
  <si>
    <t>7326049847</t>
  </si>
  <si>
    <t>ООО "Средне Поволжская Сетевая Компания"</t>
  </si>
  <si>
    <t>1157325004561</t>
  </si>
  <si>
    <t>7325138117</t>
  </si>
  <si>
    <t>ООО "Ульяновская воздушно-кабельная сеть"</t>
  </si>
  <si>
    <t>1157325005914</t>
  </si>
  <si>
    <t>7325139569</t>
  </si>
  <si>
    <t>ООО "ЭнергоХолдинг-Н"</t>
  </si>
  <si>
    <t>1117325005500</t>
  </si>
  <si>
    <t>7325106404</t>
  </si>
  <si>
    <t>13</t>
  </si>
  <si>
    <t>ООО "Энергосеть"</t>
  </si>
  <si>
    <t>14</t>
  </si>
  <si>
    <t>1107325006117</t>
  </si>
  <si>
    <t>7325099411</t>
  </si>
  <si>
    <t>ООО "Ульяновскэлектросеть"</t>
  </si>
  <si>
    <t>15</t>
  </si>
  <si>
    <t>1157325001525</t>
  </si>
  <si>
    <t>7325135003</t>
  </si>
  <si>
    <t>ООО "РегионПромСтрой"</t>
  </si>
  <si>
    <t>16</t>
  </si>
  <si>
    <t>1157327002832</t>
  </si>
  <si>
    <t>7327031909</t>
  </si>
  <si>
    <t>ООО "СК ЭнергоРесурс"</t>
  </si>
  <si>
    <t>17</t>
  </si>
  <si>
    <t>1177325006275</t>
  </si>
  <si>
    <t>7328093217</t>
  </si>
  <si>
    <t>ООО "СК ЭНЕРГОКОМ"</t>
  </si>
  <si>
    <t>18</t>
  </si>
  <si>
    <t>1177325004020</t>
  </si>
  <si>
    <t>7325152640</t>
  </si>
  <si>
    <t>19</t>
  </si>
  <si>
    <t>ООО "Объединенные электрические сети"</t>
  </si>
  <si>
    <t>20</t>
  </si>
  <si>
    <t>1137327001085</t>
  </si>
  <si>
    <t>7327067503</t>
  </si>
  <si>
    <t>21</t>
  </si>
  <si>
    <t>ООО "ВАТТ"</t>
  </si>
  <si>
    <t>22</t>
  </si>
  <si>
    <t>1207300008630</t>
  </si>
  <si>
    <t>7327095370</t>
  </si>
  <si>
    <t>ООО "ЭкоСеть"</t>
  </si>
  <si>
    <t>23</t>
  </si>
  <si>
    <t>1197325015458</t>
  </si>
  <si>
    <t>7327092789</t>
  </si>
  <si>
    <t>ООО "Инзенские районные электрические сети"</t>
  </si>
  <si>
    <t>24</t>
  </si>
  <si>
    <t>1097326000485</t>
  </si>
  <si>
    <t>7326034008</t>
  </si>
  <si>
    <t>25</t>
  </si>
  <si>
    <t>ООО "ДСК Парк"</t>
  </si>
  <si>
    <t>26</t>
  </si>
  <si>
    <t>1197325013962</t>
  </si>
  <si>
    <t>7329031541</t>
  </si>
  <si>
    <t>732901001</t>
  </si>
  <si>
    <t>АО "УКБП"</t>
  </si>
  <si>
    <t>27</t>
  </si>
  <si>
    <t>1027301160798</t>
  </si>
  <si>
    <t>7303005071</t>
  </si>
  <si>
    <t>28</t>
  </si>
  <si>
    <t>29</t>
  </si>
  <si>
    <t>ООО " Заволжская сетевая компания"</t>
  </si>
  <si>
    <t>30</t>
  </si>
  <si>
    <t>1117327000560</t>
  </si>
  <si>
    <t>7327058153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</si>
  <si>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</si>
  <si>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</si>
  <si>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</si>
  <si>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</si>
  <si>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</si>
  <si>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</si>
  <si>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</si>
  <si>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</si>
  <si>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</si>
  <si>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</si>
  <si>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</si>
  <si>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</si>
  <si>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</si>
  <si>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</si>
  <si>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</si>
  <si>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Нормативные потери (объёмы потерь, учтённые в сводном прогнозном балансе)</t>
  </si>
  <si>
    <t>1010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</si>
  <si>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</si>
  <si>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</si>
  <si>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Небаланс</t>
  </si>
  <si>
    <t>1030</t>
  </si>
  <si>
    <t>II. Мощность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</si>
  <si>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</si>
  <si>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</si>
  <si>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</si>
  <si>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</si>
  <si>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</si>
  <si>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</si>
  <si>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</si>
  <si>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</si>
  <si>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</si>
  <si>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DYNAMIC.PWR.INCOME.NON.NET</t>
  </si>
  <si>
    <t>INSERT.PWR.INCOME.NON.NET</t>
  </si>
  <si>
    <t>12.4</t>
  </si>
  <si>
    <t>1460</t>
  </si>
  <si>
    <t>DYNAMIC.PWR.INCOME.ADJACENT.NET</t>
  </si>
  <si>
    <t>INSERT.PWR.INCOME.ADJACENT.NET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</si>
  <si>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</si>
  <si>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</si>
  <si>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</si>
  <si>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</si>
  <si>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</si>
  <si>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</si>
  <si>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</si>
  <si>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</si>
  <si>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</si>
  <si>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1710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</si>
  <si>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</si>
  <si>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</si>
  <si>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</si>
  <si>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</si>
  <si>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</si>
  <si>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</si>
  <si>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</si>
  <si>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</si>
  <si>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</si>
  <si>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</si>
  <si>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</si>
  <si>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</si>
  <si>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</si>
  <si>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</si>
  <si>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ООО "Инзенские электрические сети"</t>
  </si>
  <si>
    <t>1157325006970</t>
  </si>
  <si>
    <t>7325140660</t>
  </si>
  <si>
    <t>INSERT.PWR.OUTCOME.ADJACENT.NET</t>
  </si>
  <si>
    <t>15.4</t>
  </si>
  <si>
    <t>1980</t>
  </si>
  <si>
    <t>1990</t>
  </si>
  <si>
    <t>2000</t>
  </si>
  <si>
    <t>2010</t>
  </si>
  <si>
    <t>2020</t>
  </si>
  <si>
    <t>19.1</t>
  </si>
  <si>
    <t>относимые на собственное потребление</t>
  </si>
  <si>
    <t>2030</t>
  </si>
  <si>
    <t>2040</t>
  </si>
  <si>
    <t>2050</t>
  </si>
  <si>
    <t>2060</t>
  </si>
  <si>
    <t>III. Мощность</t>
  </si>
  <si>
    <t>Заявленная мощность</t>
  </si>
  <si>
    <t>2070</t>
  </si>
  <si>
    <t>Максимальная мощность</t>
  </si>
  <si>
    <t>2080</t>
  </si>
  <si>
    <t>Резервируемая мощность</t>
  </si>
  <si>
    <t>2090</t>
  </si>
  <si>
    <t>IV. Фактический полезный отпуск конечным потребителям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</si>
  <si>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</si>
  <si>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</si>
  <si>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</si>
  <si>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</si>
  <si>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</si>
  <si>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</si>
  <si>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</si>
  <si>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</si>
  <si>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</si>
  <si>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</si>
  <si>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</si>
  <si>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</si>
  <si>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</si>
  <si>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</si>
  <si>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</si>
  <si>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</si>
  <si>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</si>
  <si>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</si>
  <si>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</si>
  <si>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</si>
  <si>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</si>
  <si>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</si>
  <si>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</si>
  <si>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</si>
  <si>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</si>
  <si>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</si>
  <si>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</si>
  <si>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</si>
  <si>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</si>
  <si>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</si>
  <si>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</si>
  <si>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</si>
  <si>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</si>
  <si>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</si>
  <si>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</si>
  <si>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</si>
  <si>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</si>
  <si>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</si>
  <si>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</si>
  <si>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</si>
  <si>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</si>
  <si>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</si>
  <si>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</si>
  <si>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</si>
  <si>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</si>
  <si>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</si>
  <si>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</si>
  <si>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</si>
  <si>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</si>
  <si>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</si>
  <si>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</si>
  <si>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</si>
  <si>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</si>
  <si>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</si>
  <si>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</si>
  <si>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</si>
  <si>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</si>
  <si>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</si>
  <si>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</si>
  <si>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</si>
  <si>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</si>
  <si>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</si>
  <si>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</si>
  <si>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</si>
  <si>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</si>
  <si>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</si>
  <si>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</si>
  <si>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</si>
  <si>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</si>
  <si>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</si>
  <si>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</si>
  <si>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</si>
  <si>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</si>
  <si>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</si>
  <si>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</si>
  <si>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</si>
  <si>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</si>
  <si>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</si>
  <si>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</si>
  <si>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</si>
  <si>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</si>
  <si>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</si>
  <si>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</si>
  <si>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</si>
  <si>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</si>
  <si>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</si>
  <si>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</si>
  <si>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</si>
  <si>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</si>
  <si>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</si>
  <si>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</si>
  <si>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</si>
  <si>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</si>
  <si>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</si>
  <si>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</si>
  <si>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</si>
  <si>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</si>
  <si>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</si>
  <si>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</si>
  <si>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</si>
  <si>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</si>
  <si>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</si>
  <si>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</si>
  <si>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</si>
  <si>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</si>
  <si>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</si>
  <si>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</si>
  <si>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</si>
  <si>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</si>
  <si>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</si>
  <si>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</si>
  <si>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</si>
  <si>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</si>
  <si>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</si>
  <si>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</si>
  <si>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</si>
  <si>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</si>
  <si>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</si>
  <si>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</si>
  <si>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</si>
  <si>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</si>
  <si>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</si>
  <si>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</si>
  <si>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</si>
  <si>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</si>
  <si>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</si>
  <si>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</si>
  <si>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</si>
  <si>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</si>
  <si>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</si>
  <si>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</si>
  <si>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</si>
  <si>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</si>
  <si>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</si>
  <si>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gulkoov</t>
  </si>
  <si>
    <t>LOGIN</t>
  </si>
  <si>
    <t>MONTH_LIST</t>
  </si>
  <si>
    <t>YEAR_LIST</t>
  </si>
  <si>
    <t>Амурская область</t>
  </si>
  <si>
    <t>RU28</t>
  </si>
  <si>
    <t>Да</t>
  </si>
  <si>
    <t>BC25B75A8CEDDF0C468945F1BFEBC673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</si>
  <si>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</si>
  <si>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</si>
  <si>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</si>
  <si>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</si>
  <si>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</si>
  <si>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</si>
  <si>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</si>
  <si>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</si>
  <si>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</si>
  <si>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</si>
  <si>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</si>
  <si>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</si>
  <si>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kwFJFmVWpHrsrxPthEcHvKyeEHDLNWnOCzkjszWJQKmKIqcTGHYafMxoDIVTJIkr109i197i193i246, 194i226i26i8463273E39DE01DB966586EC415807D2B24dJANd2303t13t48t454172000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</si>
  <si>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</si>
  <si>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</si>
  <si>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</si>
  <si>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</si>
  <si>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</si>
  <si>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</si>
  <si>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</si>
  <si>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</si>
  <si>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</si>
  <si>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</si>
  <si>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</si>
  <si>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</si>
  <si>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</si>
  <si>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</si>
  <si>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</si>
  <si>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</si>
  <si>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</si>
  <si>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</si>
  <si>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</si>
  <si>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</si>
  <si>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</si>
  <si>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</si>
  <si>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</si>
  <si>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</si>
  <si>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</si>
  <si>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</si>
  <si>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</si>
  <si>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</si>
  <si>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</si>
  <si>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</si>
  <si>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</si>
  <si>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</si>
  <si>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</si>
  <si>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</si>
  <si>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</si>
  <si>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</si>
  <si>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</si>
  <si>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</si>
  <si>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</si>
  <si>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</si>
  <si>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</si>
  <si>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</si>
  <si>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</si>
  <si>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</si>
  <si>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</si>
  <si>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</si>
  <si>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</si>
  <si>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</si>
  <si>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</si>
  <si>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</si>
  <si>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</si>
  <si>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</si>
  <si>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</si>
  <si>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</si>
  <si>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</si>
  <si>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</si>
  <si>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</si>
  <si>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</si>
  <si>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</si>
  <si>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</si>
  <si>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</si>
  <si>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</si>
  <si>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</si>
  <si>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</si>
  <si>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</si>
  <si>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</si>
  <si>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</si>
  <si>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</si>
  <si>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</si>
  <si>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</si>
  <si>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</si>
  <si>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</si>
  <si>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</si>
  <si>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</si>
  <si>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</si>
  <si>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</si>
  <si>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</si>
  <si>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</si>
  <si>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</si>
  <si>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</si>
  <si>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</si>
  <si>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</si>
  <si>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</si>
  <si>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</si>
  <si>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</si>
  <si>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</si>
  <si>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</si>
  <si>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</si>
  <si>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</si>
  <si>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</si>
  <si>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</si>
  <si>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</si>
  <si>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</si>
  <si>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</si>
  <si>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</si>
  <si>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</si>
  <si>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</si>
  <si>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</si>
  <si>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</si>
  <si>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</si>
  <si>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</si>
  <si>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</si>
  <si>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</si>
  <si>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</si>
  <si>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</si>
  <si>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</si>
  <si>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</si>
  <si>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</si>
  <si>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</si>
  <si>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</si>
  <si>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</si>
  <si>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</si>
  <si>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</si>
  <si>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</si>
  <si>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</si>
  <si>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</si>
  <si>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</si>
  <si>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</si>
  <si>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</si>
  <si>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</si>
  <si>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</si>
  <si>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</si>
  <si>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</si>
  <si>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</si>
  <si>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</si>
  <si>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</si>
  <si>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</si>
  <si>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</si>
  <si>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</si>
  <si>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</si>
  <si>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</si>
  <si>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</si>
  <si>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</si>
  <si>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</si>
  <si>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</si>
  <si>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</si>
  <si>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</si>
  <si>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</si>
  <si>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</si>
  <si>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</si>
  <si>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</si>
  <si>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</si>
  <si>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</si>
  <si>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</si>
  <si>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</si>
  <si>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</si>
  <si>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</si>
  <si>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</si>
  <si>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</si>
  <si>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</si>
  <si>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</si>
  <si>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</si>
  <si>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</si>
  <si>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</si>
  <si>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</si>
  <si>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</si>
  <si>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</si>
  <si>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</si>
  <si>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</si>
  <si>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</si>
  <si>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</si>
  <si>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</si>
  <si>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</si>
  <si>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</si>
  <si>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</si>
  <si>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</si>
  <si>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</si>
  <si>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</si>
  <si>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</si>
  <si>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</si>
  <si>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</si>
  <si>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</si>
  <si>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</si>
  <si>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</si>
  <si>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</si>
  <si>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</si>
  <si>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</si>
  <si>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</si>
  <si>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</si>
  <si>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</si>
  <si>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</si>
  <si>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</si>
  <si>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</si>
  <si>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</si>
  <si>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</si>
  <si>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</si>
  <si>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</si>
  <si>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</si>
  <si>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</si>
  <si>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</si>
  <si>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</si>
  <si>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</si>
  <si>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</si>
  <si>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</si>
  <si>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</si>
  <si>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</si>
  <si>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</si>
  <si>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</si>
  <si>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</si>
  <si>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</si>
  <si>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</si>
  <si>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</si>
  <si>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</si>
  <si>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</si>
  <si>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</si>
  <si>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</si>
  <si>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</si>
  <si>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</si>
  <si>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</si>
  <si>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</si>
  <si>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</si>
  <si>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</si>
  <si>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</si>
  <si>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</si>
  <si>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</si>
  <si>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</si>
  <si>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</si>
  <si>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</si>
  <si>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</si>
  <si>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</si>
  <si>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</si>
  <si>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</si>
  <si>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</si>
  <si>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</si>
  <si>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</si>
  <si>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</si>
  <si>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</si>
  <si>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</si>
  <si>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</si>
  <si>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</si>
  <si>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</si>
  <si>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</si>
  <si>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</si>
  <si>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</si>
  <si>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</si>
  <si>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</si>
  <si>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</si>
  <si>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</si>
  <si>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</si>
  <si>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</si>
  <si>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</si>
  <si>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</si>
  <si>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</si>
  <si>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</si>
  <si>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</si>
  <si>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</si>
  <si>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</si>
  <si>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</si>
  <si>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</si>
  <si>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</si>
  <si>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</si>
  <si>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</si>
  <si>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</si>
  <si>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</si>
  <si>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</si>
  <si>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</si>
  <si>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</si>
  <si>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</si>
  <si>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</si>
  <si>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</si>
  <si>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</si>
  <si>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</si>
  <si>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</si>
  <si>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</si>
  <si>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</si>
  <si>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</si>
  <si>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</si>
  <si>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</si>
  <si>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</si>
  <si>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</si>
  <si>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</si>
  <si>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</si>
  <si>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</si>
  <si>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</si>
  <si>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</si>
  <si>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</si>
  <si>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</si>
  <si>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</si>
  <si>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</si>
  <si>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</si>
  <si>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</si>
  <si>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</si>
  <si>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</si>
  <si>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</si>
  <si>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</si>
  <si>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</si>
  <si>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</si>
  <si>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</si>
  <si>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</si>
  <si>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</si>
  <si>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</si>
  <si>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</si>
  <si>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</si>
  <si>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</si>
  <si>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</si>
  <si>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</si>
  <si>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</si>
  <si>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</si>
  <si>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</si>
  <si>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</si>
  <si>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</si>
  <si>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</si>
  <si>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</si>
  <si>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</si>
  <si>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</si>
  <si>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«Филиала Публичного акционерного общества «Авиационный комплекс им. С.В. Ильюшина» - Авиастар»</t>
  </si>
  <si>
    <t>7714027882</t>
  </si>
  <si>
    <t>732843001</t>
  </si>
  <si>
    <t>1027739118659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</si>
  <si>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</si>
  <si>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</si>
  <si>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</si>
  <si>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</si>
  <si>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</si>
  <si>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</si>
  <si>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</si>
  <si>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"ГНЦ НИИАР"</t>
  </si>
  <si>
    <t>7302040242</t>
  </si>
  <si>
    <t>1087302001797</t>
  </si>
  <si>
    <t>/Электроэнергетика/Передача ЭЭ/РСО :: /Электроэнергетика/Производство ЭЭ/Некомбинированная выработка</t>
  </si>
  <si>
    <t>АО "Комета"</t>
  </si>
  <si>
    <t>7328020466</t>
  </si>
  <si>
    <t>1027301566038</t>
  </si>
  <si>
    <t>АО "Мосэнергосбыт"</t>
  </si>
  <si>
    <t>7736520080</t>
  </si>
  <si>
    <t>997650001</t>
  </si>
  <si>
    <t>1057746557329</t>
  </si>
  <si>
    <t>/Электроэнергетика/Сбыт ЭЭ/Нерегулируемый сбыт</t>
  </si>
  <si>
    <t>АО "Оборонэнергосбыт"</t>
  </si>
  <si>
    <t>7704731218</t>
  </si>
  <si>
    <t>773043001</t>
  </si>
  <si>
    <t>1097746448315</t>
  </si>
  <si>
    <t>/Электроэнергетика/Сбыт ЭЭ/ГП</t>
  </si>
  <si>
    <t>АО "Ульяновский патронный завод"</t>
  </si>
  <si>
    <t>7328500127</t>
  </si>
  <si>
    <t>730350001</t>
  </si>
  <si>
    <t>1047301521520</t>
  </si>
  <si>
    <t>АО "Ульяновскцемент"</t>
  </si>
  <si>
    <t>7321000069</t>
  </si>
  <si>
    <t>1027301056562</t>
  </si>
  <si>
    <t>АО "Ульяновскэнерго"</t>
  </si>
  <si>
    <t>7327012462</t>
  </si>
  <si>
    <t>1027301482526</t>
  </si>
  <si>
    <t>АО "Энергосбытовая компания "Восток"</t>
  </si>
  <si>
    <t>7705424509</t>
  </si>
  <si>
    <t>1037739123696</t>
  </si>
  <si>
    <t>Акционерное общество "Оборонэнерго" - филиал "Уральский"</t>
  </si>
  <si>
    <t>667243001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</si>
  <si>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</si>
  <si>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</si>
  <si>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</si>
  <si>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</si>
  <si>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</si>
  <si>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</si>
  <si>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</si>
  <si>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</si>
  <si>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7327053483</t>
  </si>
  <si>
    <t>1107327000120</t>
  </si>
  <si>
    <t>ООО "АВИС"</t>
  </si>
  <si>
    <t>7327049487</t>
  </si>
  <si>
    <t>1097327000077</t>
  </si>
  <si>
    <t>ООО "ВЕТРОПАРКИ ФРВ"</t>
  </si>
  <si>
    <t>7840320023</t>
  </si>
  <si>
    <t>770301001</t>
  </si>
  <si>
    <t>1057811304077</t>
  </si>
  <si>
    <t>/Электроэнергетика/Производство ЭЭ/Некомбинированная выработка</t>
  </si>
  <si>
    <t>ООО "ВОЛГАЭНЕРГО"</t>
  </si>
  <si>
    <t>7325172446</t>
  </si>
  <si>
    <t>1217300001456</t>
  </si>
  <si>
    <t>ООО "Гарант Энерго"</t>
  </si>
  <si>
    <t>7709782777</t>
  </si>
  <si>
    <t>770901001</t>
  </si>
  <si>
    <t>1087746321827</t>
  </si>
  <si>
    <t>ООО "Димитровградская сетевая компания"</t>
  </si>
  <si>
    <t>7327074814</t>
  </si>
  <si>
    <t>1147327004098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</si>
  <si>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</si>
  <si>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</si>
  <si>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</si>
  <si>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</si>
  <si>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</si>
  <si>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</si>
  <si>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</si>
  <si>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</si>
  <si>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"МАРЭМ+"</t>
  </si>
  <si>
    <t>7702387915</t>
  </si>
  <si>
    <t>773001001</t>
  </si>
  <si>
    <t>1157746714740</t>
  </si>
  <si>
    <t>N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</si>
  <si>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</si>
  <si>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</si>
  <si>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</si>
  <si>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</si>
  <si>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</si>
  <si>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</si>
  <si>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231001001</t>
  </si>
  <si>
    <t>1127746076710</t>
  </si>
  <si>
    <t>ООО "Межрегиональная энергосбытовая компания" (ООО "Межрегионсбыт")</t>
  </si>
  <si>
    <t>7704550388</t>
  </si>
  <si>
    <t>1057746444634</t>
  </si>
  <si>
    <t>ООО "НИИАР-ГЕНЕРАЦИЯ"</t>
  </si>
  <si>
    <t>7329008990</t>
  </si>
  <si>
    <t>1127329003163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</si>
  <si>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</si>
  <si>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"НОВОСПАССКАЯ СЕТЕВАЯ КОМПАНИЯ"</t>
  </si>
  <si>
    <t>7313014036</t>
  </si>
  <si>
    <t>731301001</t>
  </si>
  <si>
    <t>1207300005714</t>
  </si>
  <si>
    <t>ООО "ПЕРВЫЙ ВЕТРОПАРК ФРВ"</t>
  </si>
  <si>
    <t>7703438009</t>
  </si>
  <si>
    <t>5177746260577</t>
  </si>
  <si>
    <t>ООО "РН-Энерго"</t>
  </si>
  <si>
    <t>7706525041</t>
  </si>
  <si>
    <t>1047796118182</t>
  </si>
  <si>
    <t>ООО "РЭС"</t>
  </si>
  <si>
    <t>1324001060</t>
  </si>
  <si>
    <t>132401001</t>
  </si>
  <si>
    <t>1131324000532</t>
  </si>
  <si>
    <t>ООО "Распределительные электрические сети"</t>
  </si>
  <si>
    <t>7325116811</t>
  </si>
  <si>
    <t>1127325007116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</si>
  <si>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</si>
  <si>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</si>
  <si>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</si>
  <si>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</si>
  <si>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</si>
  <si>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</si>
  <si>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</si>
  <si>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</si>
  <si>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</si>
  <si>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</si>
  <si>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</si>
  <si>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"СК ПАРК"</t>
  </si>
  <si>
    <t>7329019537</t>
  </si>
  <si>
    <t>1157329002654</t>
  </si>
  <si>
    <t>ООО "СК Энерго"</t>
  </si>
  <si>
    <t>7329031580</t>
  </si>
  <si>
    <t>1197325014105</t>
  </si>
  <si>
    <t>ООО "Сети Барыш"</t>
  </si>
  <si>
    <t>7306037032</t>
  </si>
  <si>
    <t>1057306007604</t>
  </si>
  <si>
    <t>ООО "Симбирская энергосбытовая компания"</t>
  </si>
  <si>
    <t>7325106267</t>
  </si>
  <si>
    <t>1117325005379</t>
  </si>
  <si>
    <t>ООО "Симбирская энергосбытовая номинация"</t>
  </si>
  <si>
    <t>7328500977</t>
  </si>
  <si>
    <t>1047301538019</t>
  </si>
  <si>
    <t>ООО "Стройэнергоремонт"</t>
  </si>
  <si>
    <t>7327003845</t>
  </si>
  <si>
    <t>1027301489071</t>
  </si>
  <si>
    <t>ООО "Транснефтьэнерго"</t>
  </si>
  <si>
    <t>7703552167</t>
  </si>
  <si>
    <t>772301001</t>
  </si>
  <si>
    <t>1057747096990</t>
  </si>
  <si>
    <t>ООО "УАЗ"</t>
  </si>
  <si>
    <t>7327077188</t>
  </si>
  <si>
    <t>1167325054082</t>
  </si>
  <si>
    <t>ООО "Ульяновск-Когенерация"</t>
  </si>
  <si>
    <t>7327071267</t>
  </si>
  <si>
    <t>1147327000490</t>
  </si>
  <si>
    <t>ООО "Ульяновские СЭС"</t>
  </si>
  <si>
    <t>7327093768</t>
  </si>
  <si>
    <t>1207300000709</t>
  </si>
  <si>
    <t>ООО "Черкизово ТЭК"</t>
  </si>
  <si>
    <t>7714974474</t>
  </si>
  <si>
    <t>771001001</t>
  </si>
  <si>
    <t>1177746151978</t>
  </si>
  <si>
    <t>ООО "ЭНЕРГОКОМСЕТЬ"</t>
  </si>
  <si>
    <t>7325172541</t>
  </si>
  <si>
    <t>1217300001698</t>
  </si>
  <si>
    <t>ООО "Энерго-Альянс"</t>
  </si>
  <si>
    <t>7325117036</t>
  </si>
  <si>
    <t>1127325007292</t>
  </si>
  <si>
    <t>ООО "ЭнергоКомпания"</t>
  </si>
  <si>
    <t>7326047906</t>
  </si>
  <si>
    <t>1147326002702</t>
  </si>
  <si>
    <t>ООО "ЭнергоСоюз"</t>
  </si>
  <si>
    <t>7325120952</t>
  </si>
  <si>
    <t>1137325002869</t>
  </si>
  <si>
    <t>ООО "ЭнергоТрансСеть"</t>
  </si>
  <si>
    <t>7309007533</t>
  </si>
  <si>
    <t>730901001</t>
  </si>
  <si>
    <t>1187325018550</t>
  </si>
  <si>
    <t>ООО "Энергосистема"</t>
  </si>
  <si>
    <t>7715887873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</si>
  <si>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</si>
  <si>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</si>
  <si>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</si>
  <si>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</si>
  <si>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</si>
  <si>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</si>
  <si>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</si>
  <si>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</si>
  <si>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</si>
  <si>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/Электроэнергетика/Передача ЭЭ/ФСК :: /Электроэнергетика/Передача ЭЭ/РСО</t>
  </si>
  <si>
    <t>Общество с ограниченной ответственностью «АгроЭнергоСбыт»</t>
  </si>
  <si>
    <t>7730188527</t>
  </si>
  <si>
    <t>1157746955563</t>
  </si>
  <si>
    <t>ПАО "МРСК Волги"</t>
  </si>
  <si>
    <t>645001001</t>
  </si>
  <si>
    <t>ПАО "ФСК ЕЭС"</t>
  </si>
  <si>
    <t>4716016979</t>
  </si>
  <si>
    <t>773101001</t>
  </si>
  <si>
    <t>1024701893336</t>
  </si>
  <si>
    <t>ПАО "Фортум"</t>
  </si>
  <si>
    <t>7203162698</t>
  </si>
  <si>
    <t>997150001</t>
  </si>
  <si>
    <t>1058602102437</t>
  </si>
  <si>
    <t>Саратовский филиал ООО "Газпром энерго"</t>
  </si>
  <si>
    <t>7736186950</t>
  </si>
  <si>
    <t>645243001</t>
  </si>
  <si>
    <t>1027739841370</t>
  </si>
  <si>
    <t>Удмуртский филиал ООО "ЕЭС-Гарант"</t>
  </si>
  <si>
    <t>5024173259</t>
  </si>
  <si>
    <t>184143001</t>
  </si>
  <si>
    <t>1175024009918</t>
  </si>
  <si>
    <t>Филиал "Ульяновский" ПАО "Т Плюс"</t>
  </si>
  <si>
    <t>6315376946</t>
  </si>
  <si>
    <t>732743001</t>
  </si>
  <si>
    <t>1056315070350</t>
  </si>
  <si>
    <t>МР</t>
  </si>
  <si>
    <t>МО</t>
  </si>
  <si>
    <t>Тип МО</t>
  </si>
  <si>
    <t>Имя диапазона</t>
  </si>
  <si>
    <t>Базарносызганский муниципальный район</t>
  </si>
  <si>
    <t>73602000</t>
  </si>
  <si>
    <t>муниципальный район</t>
  </si>
  <si>
    <t>MO_LIST_1</t>
  </si>
  <si>
    <t>Базарносызганское городское поселение</t>
  </si>
  <si>
    <t>73602151</t>
  </si>
  <si>
    <t>городское поселение, в состав которого входит поселок</t>
  </si>
  <si>
    <t>Барышский муниципальный район</t>
  </si>
  <si>
    <t>MO_LIST_2</t>
  </si>
  <si>
    <t>Должниковское</t>
  </si>
  <si>
    <t>73602408</t>
  </si>
  <si>
    <t>сельское поселение</t>
  </si>
  <si>
    <t>Вешкаймский муниципальный район</t>
  </si>
  <si>
    <t>MO_LIST_3</t>
  </si>
  <si>
    <t>Лапшаурское</t>
  </si>
  <si>
    <t>73602412</t>
  </si>
  <si>
    <t>Инзенский муниципальный район</t>
  </si>
  <si>
    <t>MO_LIST_4</t>
  </si>
  <si>
    <t>Папузинское</t>
  </si>
  <si>
    <t>73602425</t>
  </si>
  <si>
    <t>Карсунский муниципальный район</t>
  </si>
  <si>
    <t>MO_LIST_5</t>
  </si>
  <si>
    <t>Сосновоборское</t>
  </si>
  <si>
    <t>73602405</t>
  </si>
  <si>
    <t>Кузоватовский муниципальный район</t>
  </si>
  <si>
    <t>MO_LIST_6</t>
  </si>
  <si>
    <t>73604000</t>
  </si>
  <si>
    <t>Майнский муниципальный район</t>
  </si>
  <si>
    <t>MO_LIST_7</t>
  </si>
  <si>
    <t>Барышское городское поселение</t>
  </si>
  <si>
    <t>73604101</t>
  </si>
  <si>
    <t>городское поселение, в состав которого входит город</t>
  </si>
  <si>
    <t>Мелекесский муниципальный район</t>
  </si>
  <si>
    <t>MO_LIST_8</t>
  </si>
  <si>
    <t>Жадовское городское поселение</t>
  </si>
  <si>
    <t>73604152</t>
  </si>
  <si>
    <t>Николаевский муниципальный район</t>
  </si>
  <si>
    <t>MO_LIST_9</t>
  </si>
  <si>
    <t>Живайкинское</t>
  </si>
  <si>
    <t>73604420</t>
  </si>
  <si>
    <t>Новомалыклинский муниципальный район</t>
  </si>
  <si>
    <t>MO_LIST_10</t>
  </si>
  <si>
    <t>Земляничненское</t>
  </si>
  <si>
    <t>73604432</t>
  </si>
  <si>
    <t>Новоспасский муниципальный район</t>
  </si>
  <si>
    <t>MO_LIST_11</t>
  </si>
  <si>
    <t>Измайловское городское поселение</t>
  </si>
  <si>
    <t>73604154</t>
  </si>
  <si>
    <t>Павловский муниципальный район</t>
  </si>
  <si>
    <t>MO_LIST_12</t>
  </si>
  <si>
    <t>Ленинское городское поселение</t>
  </si>
  <si>
    <t>73604156</t>
  </si>
  <si>
    <t>Радищевский муниципальный район</t>
  </si>
  <si>
    <t>MO_LIST_13</t>
  </si>
  <si>
    <t>Малохомутерское</t>
  </si>
  <si>
    <t>73604450</t>
  </si>
  <si>
    <t>Сенгилеевский муниципальный район</t>
  </si>
  <si>
    <t>MO_LIST_14</t>
  </si>
  <si>
    <t>Поливановское</t>
  </si>
  <si>
    <t>73604475</t>
  </si>
  <si>
    <t>Старокулаткинский муниципальный район</t>
  </si>
  <si>
    <t>MO_LIST_15</t>
  </si>
  <si>
    <t>Старотимошкинское городское поселение</t>
  </si>
  <si>
    <t>73604158</t>
  </si>
  <si>
    <t>Старомайнский муниципальный район</t>
  </si>
  <si>
    <t>MO_LIST_16</t>
  </si>
  <si>
    <t>Бекетовское</t>
  </si>
  <si>
    <t>73607410</t>
  </si>
  <si>
    <t>Сурский муниципальный район</t>
  </si>
  <si>
    <t>MO_LIST_17</t>
  </si>
  <si>
    <t>73607000</t>
  </si>
  <si>
    <t>Тереньгульский муниципальный район</t>
  </si>
  <si>
    <t>MO_LIST_18</t>
  </si>
  <si>
    <t>Вешкаймское городское поселение</t>
  </si>
  <si>
    <t>73607151</t>
  </si>
  <si>
    <t>Ульяновский муниципальный район</t>
  </si>
  <si>
    <t>MO_LIST_19</t>
  </si>
  <si>
    <t>Ермоловское</t>
  </si>
  <si>
    <t>73607440</t>
  </si>
  <si>
    <t>Цильнинский муниципальный район</t>
  </si>
  <si>
    <t>MO_LIST_20</t>
  </si>
  <si>
    <t>Каргинское</t>
  </si>
  <si>
    <t>73607450</t>
  </si>
  <si>
    <t>Чердаклинский муниципальный район</t>
  </si>
  <si>
    <t>MO_LIST_21</t>
  </si>
  <si>
    <t>Стемасское</t>
  </si>
  <si>
    <t>73607480</t>
  </si>
  <si>
    <t>город Димитровград</t>
  </si>
  <si>
    <t>MO_LIST_22</t>
  </si>
  <si>
    <t>Чуфаровское городское поселение</t>
  </si>
  <si>
    <t>73607158</t>
  </si>
  <si>
    <t>город Новоульяновск</t>
  </si>
  <si>
    <t>MO_LIST_23</t>
  </si>
  <si>
    <t>Валгусское</t>
  </si>
  <si>
    <t>73610425</t>
  </si>
  <si>
    <t>MO_LIST_24</t>
  </si>
  <si>
    <t>Глотовское городское поселение</t>
  </si>
  <si>
    <t>73610158</t>
  </si>
  <si>
    <t>73610000</t>
  </si>
  <si>
    <t>Инзенское городское поселение</t>
  </si>
  <si>
    <t>73610101</t>
  </si>
  <si>
    <t>Коржевское</t>
  </si>
  <si>
    <t>73610445</t>
  </si>
  <si>
    <t>Оськинское</t>
  </si>
  <si>
    <t>73610455</t>
  </si>
  <si>
    <t>Сюксюмское</t>
  </si>
  <si>
    <t>73610475</t>
  </si>
  <si>
    <t>Труслейское</t>
  </si>
  <si>
    <t>73610480</t>
  </si>
  <si>
    <t>Черемушкинское</t>
  </si>
  <si>
    <t>73610487</t>
  </si>
  <si>
    <t>Большепоселковское</t>
  </si>
  <si>
    <t>73614425</t>
  </si>
  <si>
    <t>Вальдиватское</t>
  </si>
  <si>
    <t>73614430</t>
  </si>
  <si>
    <t>Горенское</t>
  </si>
  <si>
    <t>73614470</t>
  </si>
  <si>
    <t>73614000</t>
  </si>
  <si>
    <t>Карсунское городское поселение</t>
  </si>
  <si>
    <t>73614151</t>
  </si>
  <si>
    <t>Новопогореловское</t>
  </si>
  <si>
    <t>73614450</t>
  </si>
  <si>
    <t>Сосновское</t>
  </si>
  <si>
    <t>73614455</t>
  </si>
  <si>
    <t>Урено-Карлинское</t>
  </si>
  <si>
    <t>73614480</t>
  </si>
  <si>
    <t>Языковское городское поселение</t>
  </si>
  <si>
    <t>73614158</t>
  </si>
  <si>
    <t>Безводовское</t>
  </si>
  <si>
    <t>73616410</t>
  </si>
  <si>
    <t>Еделевское</t>
  </si>
  <si>
    <t>73616420</t>
  </si>
  <si>
    <t>Коромысловское</t>
  </si>
  <si>
    <t>73616430</t>
  </si>
  <si>
    <t>73616000</t>
  </si>
  <si>
    <t>Кузоватовское городское поселение</t>
  </si>
  <si>
    <t>73616151</t>
  </si>
  <si>
    <t>Лесоматюнинское</t>
  </si>
  <si>
    <t>73616445</t>
  </si>
  <si>
    <t>Спешневское</t>
  </si>
  <si>
    <t>73616465</t>
  </si>
  <si>
    <t>Анненковское</t>
  </si>
  <si>
    <t>73620415</t>
  </si>
  <si>
    <t>Выровское</t>
  </si>
  <si>
    <t>73620420</t>
  </si>
  <si>
    <t>Гимовское</t>
  </si>
  <si>
    <t>73620455</t>
  </si>
  <si>
    <t>Игнатовское городское поселение</t>
  </si>
  <si>
    <t>73620158</t>
  </si>
  <si>
    <t>73620000</t>
  </si>
  <si>
    <t>Майнское городское поселение</t>
  </si>
  <si>
    <t>73620151</t>
  </si>
  <si>
    <t>Старомаклаушинское</t>
  </si>
  <si>
    <t>73620460</t>
  </si>
  <si>
    <t>Тагайское</t>
  </si>
  <si>
    <t>73620470</t>
  </si>
  <si>
    <t>Лебяжинское</t>
  </si>
  <si>
    <t>73622430</t>
  </si>
  <si>
    <t>73622000</t>
  </si>
  <si>
    <t>Мулловское городское поселение</t>
  </si>
  <si>
    <t>73622153</t>
  </si>
  <si>
    <t>Николочеремшанское</t>
  </si>
  <si>
    <t>73622441</t>
  </si>
  <si>
    <t>Новомайнское городское поселение</t>
  </si>
  <si>
    <t>73622160</t>
  </si>
  <si>
    <t>Новоселкинское</t>
  </si>
  <si>
    <t>73622425</t>
  </si>
  <si>
    <t>Рязановское</t>
  </si>
  <si>
    <t>73622456</t>
  </si>
  <si>
    <t>Старосахчинское</t>
  </si>
  <si>
    <t>73622460</t>
  </si>
  <si>
    <t>Тиинское</t>
  </si>
  <si>
    <t>73622465</t>
  </si>
  <si>
    <t>Барановское</t>
  </si>
  <si>
    <t>73625415</t>
  </si>
  <si>
    <t>Головинское</t>
  </si>
  <si>
    <t>73625425</t>
  </si>
  <si>
    <t>Дубровское</t>
  </si>
  <si>
    <t>73625435</t>
  </si>
  <si>
    <t>Канадейское</t>
  </si>
  <si>
    <t>73625439</t>
  </si>
  <si>
    <t>73625000</t>
  </si>
  <si>
    <t>Николаевское городское поселение</t>
  </si>
  <si>
    <t>73625151</t>
  </si>
  <si>
    <t>Никулинское</t>
  </si>
  <si>
    <t>73625445</t>
  </si>
  <si>
    <t>Поспеловское</t>
  </si>
  <si>
    <t>73625455</t>
  </si>
  <si>
    <t>Славкинское</t>
  </si>
  <si>
    <t>73625465</t>
  </si>
  <si>
    <t>Сухотерешанское</t>
  </si>
  <si>
    <t>73625470</t>
  </si>
  <si>
    <t>Высококолковское</t>
  </si>
  <si>
    <t>73627420</t>
  </si>
  <si>
    <t>73627000</t>
  </si>
  <si>
    <t>Новомалыклинское</t>
  </si>
  <si>
    <t>73627450</t>
  </si>
  <si>
    <t>Новочеремшанское</t>
  </si>
  <si>
    <t>73627452</t>
  </si>
  <si>
    <t>Среднесантимирское сельское поселение</t>
  </si>
  <si>
    <t>73627460</t>
  </si>
  <si>
    <t>Среднеякушкинское</t>
  </si>
  <si>
    <t>73627462</t>
  </si>
  <si>
    <t>Коптевское</t>
  </si>
  <si>
    <t>73629410</t>
  </si>
  <si>
    <t>Красносельское</t>
  </si>
  <si>
    <t>73629440</t>
  </si>
  <si>
    <t>73629000</t>
  </si>
  <si>
    <t>Новоспасское городское поселение</t>
  </si>
  <si>
    <t>73629151</t>
  </si>
  <si>
    <t>Садовское</t>
  </si>
  <si>
    <t>73629450</t>
  </si>
  <si>
    <t>Троицкосунгурское</t>
  </si>
  <si>
    <t>73629480</t>
  </si>
  <si>
    <t>Фабричновыселковское</t>
  </si>
  <si>
    <t>73629485</t>
  </si>
  <si>
    <t>Баклушинское</t>
  </si>
  <si>
    <t>73632405</t>
  </si>
  <si>
    <t>73632000</t>
  </si>
  <si>
    <t>Павловское городское поселение</t>
  </si>
  <si>
    <t>73632151</t>
  </si>
  <si>
    <t>Пичеурское</t>
  </si>
  <si>
    <t>73632425</t>
  </si>
  <si>
    <t>Холстовское</t>
  </si>
  <si>
    <t>73632440</t>
  </si>
  <si>
    <t>Шаховское</t>
  </si>
  <si>
    <t>73632450</t>
  </si>
  <si>
    <t>Шмалакское</t>
  </si>
  <si>
    <t>73632435</t>
  </si>
  <si>
    <t>Дмитриевское</t>
  </si>
  <si>
    <t>73634420</t>
  </si>
  <si>
    <t>Калиновское</t>
  </si>
  <si>
    <t>73634425</t>
  </si>
  <si>
    <t>Октябрьское</t>
  </si>
  <si>
    <t>73634440</t>
  </si>
  <si>
    <t>Ореховское</t>
  </si>
  <si>
    <t>73634445</t>
  </si>
  <si>
    <t>73634000</t>
  </si>
  <si>
    <t>Радищевское городское поселение</t>
  </si>
  <si>
    <t>73634151</t>
  </si>
  <si>
    <t>Елаурское</t>
  </si>
  <si>
    <t>73636440</t>
  </si>
  <si>
    <t>Красногуляевское городское поселение</t>
  </si>
  <si>
    <t>73636153</t>
  </si>
  <si>
    <t>Новослободское</t>
  </si>
  <si>
    <t>73636460</t>
  </si>
  <si>
    <t>73636000</t>
  </si>
  <si>
    <t>Сенгилеевское городское поселение</t>
  </si>
  <si>
    <t>73636101</t>
  </si>
  <si>
    <t>Силикатненское городское поселение</t>
  </si>
  <si>
    <t>73636157</t>
  </si>
  <si>
    <t>Тушнинское</t>
  </si>
  <si>
    <t>73636480</t>
  </si>
  <si>
    <t>Зеленовское сельское поселение</t>
  </si>
  <si>
    <t>73639450</t>
  </si>
  <si>
    <t>Мостякское</t>
  </si>
  <si>
    <t>73639455</t>
  </si>
  <si>
    <t>Староатлашское</t>
  </si>
  <si>
    <t>73639445</t>
  </si>
  <si>
    <t>73639000</t>
  </si>
  <si>
    <t>Старокулаткинское городское поселение</t>
  </si>
  <si>
    <t>73639151</t>
  </si>
  <si>
    <t>Терешанское</t>
  </si>
  <si>
    <t>73639440</t>
  </si>
  <si>
    <t>Жедяевское</t>
  </si>
  <si>
    <t>73642425</t>
  </si>
  <si>
    <t>Кандалинское</t>
  </si>
  <si>
    <t>73642405</t>
  </si>
  <si>
    <t>Краснореченское</t>
  </si>
  <si>
    <t>73642430</t>
  </si>
  <si>
    <t>Матвеевское</t>
  </si>
  <si>
    <t>73642445</t>
  </si>
  <si>
    <t>Прибрежненское</t>
  </si>
  <si>
    <t>73642435</t>
  </si>
  <si>
    <t>73642000</t>
  </si>
  <si>
    <t>Старомайнское городское поселение</t>
  </si>
  <si>
    <t>73642151</t>
  </si>
  <si>
    <t>Урайкинское</t>
  </si>
  <si>
    <t>73642460</t>
  </si>
  <si>
    <t>Астрадамовское</t>
  </si>
  <si>
    <t>73644410</t>
  </si>
  <si>
    <t>Лавинское</t>
  </si>
  <si>
    <t>73644455</t>
  </si>
  <si>
    <t>Никитинское</t>
  </si>
  <si>
    <t>73644460</t>
  </si>
  <si>
    <t>Сарское</t>
  </si>
  <si>
    <t>73644470</t>
  </si>
  <si>
    <t>73644000</t>
  </si>
  <si>
    <t>Сурское городское поселение</t>
  </si>
  <si>
    <t>73644151</t>
  </si>
  <si>
    <t>Хмелевское</t>
  </si>
  <si>
    <t>73644485</t>
  </si>
  <si>
    <t>Чеботаевское</t>
  </si>
  <si>
    <t>73644475</t>
  </si>
  <si>
    <t>Белогорское</t>
  </si>
  <si>
    <t>73648410</t>
  </si>
  <si>
    <t>Красноборское</t>
  </si>
  <si>
    <t>73648430</t>
  </si>
  <si>
    <t>Михайловское</t>
  </si>
  <si>
    <t>73648435</t>
  </si>
  <si>
    <t>Подкуровское</t>
  </si>
  <si>
    <t>73648438</t>
  </si>
  <si>
    <t>73648000</t>
  </si>
  <si>
    <t>Тереньгульское городское поселение</t>
  </si>
  <si>
    <t>73648151</t>
  </si>
  <si>
    <t>Ясашноташлинское</t>
  </si>
  <si>
    <t>73648450</t>
  </si>
  <si>
    <t>Большеключищенское</t>
  </si>
  <si>
    <t>73652415</t>
  </si>
  <si>
    <t>Зеленорощинское</t>
  </si>
  <si>
    <t>73652420</t>
  </si>
  <si>
    <t>Ишеевское городское поселение</t>
  </si>
  <si>
    <t>73652151</t>
  </si>
  <si>
    <t>Тетюшское</t>
  </si>
  <si>
    <t>73652465</t>
  </si>
  <si>
    <t>Тимирязевское</t>
  </si>
  <si>
    <t>73652445</t>
  </si>
  <si>
    <t>73652000</t>
  </si>
  <si>
    <t>Ундоровское</t>
  </si>
  <si>
    <t>73652470</t>
  </si>
  <si>
    <t>Алгашинское</t>
  </si>
  <si>
    <t>73654480</t>
  </si>
  <si>
    <t>73654485</t>
  </si>
  <si>
    <t>Большенагаткинское</t>
  </si>
  <si>
    <t>73654415</t>
  </si>
  <si>
    <t>Елховоозерское</t>
  </si>
  <si>
    <t>73654425</t>
  </si>
  <si>
    <t>Мокробугурнинское</t>
  </si>
  <si>
    <t>73654445</t>
  </si>
  <si>
    <t>Новоникулинское</t>
  </si>
  <si>
    <t>73654455</t>
  </si>
  <si>
    <t>Тимерсянское</t>
  </si>
  <si>
    <t>73654475</t>
  </si>
  <si>
    <t>73654000</t>
  </si>
  <si>
    <t>Цильнинское городское поселение</t>
  </si>
  <si>
    <t>73654154</t>
  </si>
  <si>
    <t>Белоярское</t>
  </si>
  <si>
    <t>73656410</t>
  </si>
  <si>
    <t>Богдашкинское</t>
  </si>
  <si>
    <t>73656413</t>
  </si>
  <si>
    <t>Бряндинское</t>
  </si>
  <si>
    <t>73656415</t>
  </si>
  <si>
    <t>Калмаюрское</t>
  </si>
  <si>
    <t>73656470</t>
  </si>
  <si>
    <t>Красноярское</t>
  </si>
  <si>
    <t>73656425</t>
  </si>
  <si>
    <t>Крестовогородищенское</t>
  </si>
  <si>
    <t>73656430</t>
  </si>
  <si>
    <t>Мирновское</t>
  </si>
  <si>
    <t>73656440</t>
  </si>
  <si>
    <t>Озерское сельское поселение</t>
  </si>
  <si>
    <t>73656445</t>
  </si>
  <si>
    <t>Октябрьское сельское поселение</t>
  </si>
  <si>
    <t>73656406</t>
  </si>
  <si>
    <t>73656000</t>
  </si>
  <si>
    <t>Чердаклинское городское поселение</t>
  </si>
  <si>
    <t>73656151</t>
  </si>
  <si>
    <t>73705000</t>
  </si>
  <si>
    <t>городской округ</t>
  </si>
  <si>
    <t>73715000</t>
  </si>
  <si>
    <t>ORG_NAME</t>
  </si>
  <si>
    <t>INN_NAME</t>
  </si>
  <si>
    <t>KPP_NAME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</si>
  <si>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</si>
  <si>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</si>
  <si>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</si>
  <si>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</si>
  <si>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</si>
  <si>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</si>
  <si>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</si>
  <si>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</si>
  <si>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</si>
  <si>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</si>
  <si>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</si>
  <si>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</si>
  <si>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</si>
  <si>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</si>
  <si>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</si>
  <si>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</si>
  <si>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</si>
  <si>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</si>
  <si>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</si>
  <si>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</si>
  <si>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</si>
  <si>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</si>
  <si>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</si>
  <si>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</si>
  <si>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</si>
  <si>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</si>
  <si>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</si>
  <si>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</si>
  <si>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</si>
  <si>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</si>
  <si>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</si>
  <si>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</si>
  <si>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</si>
  <si>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</si>
  <si>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</si>
  <si>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</si>
  <si>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</si>
  <si>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</si>
  <si>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</si>
  <si>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</si>
  <si>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</si>
  <si>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</si>
  <si>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</si>
  <si>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</si>
  <si>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</si>
  <si>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</si>
  <si>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</si>
  <si>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</si>
  <si>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</si>
  <si>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</si>
  <si>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</si>
  <si>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</si>
  <si>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</si>
  <si>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</si>
  <si>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</si>
  <si>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</si>
  <si>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</si>
  <si>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</si>
  <si>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</si>
  <si>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</si>
  <si>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</si>
  <si>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</si>
  <si>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</si>
  <si>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</si>
  <si>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</si>
  <si>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</si>
  <si>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</si>
  <si>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</si>
  <si>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</si>
  <si>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</si>
  <si>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</si>
  <si>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</si>
  <si>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</si>
  <si>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</si>
  <si>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</si>
  <si>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</si>
  <si>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</si>
  <si>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</si>
  <si>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</si>
  <si>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</si>
  <si>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</si>
  <si>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</si>
  <si>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</si>
  <si>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</si>
  <si>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</si>
  <si>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</si>
  <si>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</si>
  <si>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</si>
  <si>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</si>
  <si>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</si>
  <si>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</si>
  <si>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</si>
  <si>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</si>
  <si>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</si>
  <si>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</si>
  <si>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</si>
  <si>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</si>
  <si>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</si>
  <si>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</si>
  <si>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</si>
  <si>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</si>
  <si>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</si>
  <si>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</si>
  <si>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Принят</t>
  </si>
  <si>
    <t>25.02.2022 07:24:56</t>
  </si>
  <si>
    <t>21.03.2022 13:30:36</t>
  </si>
  <si>
    <t>18.04.2022 12:16:49</t>
  </si>
  <si>
    <t>20.05.2022 13:44:50</t>
  </si>
  <si>
    <t>23.06.2022 10:32:19</t>
  </si>
  <si>
    <t>На рассмотрении</t>
  </si>
  <si>
    <t>23.12.2022 10:52:33</t>
  </si>
  <si>
    <t>22.08.2022 07:18:15</t>
  </si>
  <si>
    <t>19.09.2022 10:02:03</t>
  </si>
  <si>
    <t>19.10.2022 15:05:09</t>
  </si>
  <si>
    <t>21.11.2022 07:30:15</t>
  </si>
  <si>
    <t>26.12.2022 14:18:20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</si>
</sst>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  <font>
      <sz val="9"/>
      <color indexed="63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3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5" fillId="7" borderId="1" xfId="0" applyNumberFormat="1" applyFont="1" applyFill="1" applyBorder="1" applyAlignment="1">
      <alignment horizontal="left" vertical="center" indent="1"/>
    </xf>
    <xf numFmtId="0" fontId="19" fillId="0" borderId="0" xfId="0" applyNumberFormat="1" applyFont="1"/>
    <xf numFmtId="0" fontId="19" fillId="0" borderId="0" xfId="0" applyNumberFormat="1" applyFont="1"/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164" fontId="32" fillId="16" borderId="19" xfId="1" applyNumberFormat="1" applyFont="1" applyFill="1" applyBorder="1" applyAlignment="1" applyProtection="1">
      <alignment horizontal="right" vertical="center"/>
      <protection locked="0"/>
    </xf>
    <xf numFmtId="164" fontId="32" fillId="16" borderId="20" xfId="1" applyNumberFormat="1" applyFont="1" applyFill="1" applyBorder="1" applyAlignment="1" applyProtection="1">
      <alignment horizontal="right" vertical="center"/>
      <protection locked="0"/>
    </xf>
    <xf numFmtId="164" fontId="1" fillId="16" borderId="18" xfId="1" applyNumberFormat="1" applyFont="1" applyFill="1" applyBorder="1" applyAlignment="1" applyProtection="1">
      <alignment horizontal="right" vertical="center"/>
      <protection locked="0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dk@ulges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2" t="s">
        <v>1</v>
      </c>
      <c r="C2" s="182"/>
      <c r="D2" s="182"/>
      <c r="E2" s="182"/>
      <c r="F2" s="182"/>
      <c r="G2" s="18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2" t="s">
        <v>2</v>
      </c>
      <c r="C3" s="182"/>
      <c r="D3" s="182"/>
      <c r="E3" s="182"/>
      <c r="F3" s="182"/>
      <c r="G3" s="18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3" t="s">
        <v>3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0"/>
      <c r="AA5" s="5"/>
      <c r="AB5" s="9"/>
      <c r="AC5" s="9"/>
    </row>
    <row r="6" spans="1:29" ht="6" customHeight="1">
      <c r="A6" s="12"/>
      <c r="B6" s="175" t="s">
        <v>4</v>
      </c>
      <c r="C6" s="17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5"/>
      <c r="C7" s="178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5"/>
      <c r="C8" s="178"/>
      <c r="D8" s="22"/>
      <c r="E8" s="23" t="s">
        <v>5</v>
      </c>
      <c r="F8" s="184" t="s">
        <v>6</v>
      </c>
      <c r="G8" s="177"/>
      <c r="H8" s="177"/>
      <c r="I8" s="177"/>
      <c r="J8" s="177"/>
      <c r="K8" s="177"/>
      <c r="L8" s="177"/>
      <c r="M8" s="177"/>
      <c r="N8" s="22"/>
      <c r="O8" s="24" t="s">
        <v>5</v>
      </c>
      <c r="P8" s="185" t="s">
        <v>7</v>
      </c>
      <c r="Q8" s="186"/>
      <c r="R8" s="186"/>
      <c r="S8" s="186"/>
      <c r="T8" s="186"/>
      <c r="U8" s="186"/>
      <c r="V8" s="186"/>
      <c r="W8" s="186"/>
      <c r="X8" s="186"/>
      <c r="Y8" s="18"/>
      <c r="Z8" s="16"/>
      <c r="AA8" s="4"/>
      <c r="AB8" s="4"/>
      <c r="AC8" s="4"/>
    </row>
    <row r="9" spans="1:29" ht="15" customHeight="1">
      <c r="A9" s="12"/>
      <c r="B9" s="175"/>
      <c r="C9" s="178"/>
      <c r="D9" s="22"/>
      <c r="E9" s="25" t="s">
        <v>5</v>
      </c>
      <c r="F9" s="184" t="s">
        <v>8</v>
      </c>
      <c r="G9" s="177"/>
      <c r="H9" s="177"/>
      <c r="I9" s="177"/>
      <c r="J9" s="177"/>
      <c r="K9" s="177"/>
      <c r="L9" s="177"/>
      <c r="M9" s="177"/>
      <c r="N9" s="22"/>
      <c r="O9" s="26" t="s">
        <v>5</v>
      </c>
      <c r="P9" s="185" t="s">
        <v>9</v>
      </c>
      <c r="Q9" s="186"/>
      <c r="R9" s="186"/>
      <c r="S9" s="186"/>
      <c r="T9" s="186"/>
      <c r="U9" s="186"/>
      <c r="V9" s="186"/>
      <c r="W9" s="186"/>
      <c r="X9" s="186"/>
      <c r="Y9" s="18"/>
      <c r="Z9" s="16"/>
      <c r="AA9" s="4"/>
      <c r="AB9" s="4"/>
      <c r="AC9" s="4"/>
    </row>
    <row r="10" spans="1:29" ht="21" customHeight="1">
      <c r="A10" s="12"/>
      <c r="B10" s="175"/>
      <c r="C10" s="176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3" t="s">
        <v>10</v>
      </c>
      <c r="C11" s="174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5"/>
      <c r="C12" s="176"/>
      <c r="D12" s="21"/>
      <c r="E12" s="177" t="s">
        <v>11</v>
      </c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8"/>
      <c r="Z12" s="16"/>
      <c r="AA12" s="4"/>
      <c r="AB12" s="4"/>
      <c r="AC12" s="4"/>
    </row>
    <row r="13" spans="1:29" ht="6" customHeight="1">
      <c r="A13" s="12"/>
      <c r="B13" s="173" t="s">
        <v>12</v>
      </c>
      <c r="C13" s="174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5"/>
      <c r="C14" s="178"/>
      <c r="D14" s="22"/>
      <c r="E14" s="181" t="s">
        <v>13</v>
      </c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"/>
      <c r="Z14" s="16"/>
      <c r="AA14" s="4"/>
      <c r="AB14" s="4"/>
      <c r="AC14" s="4"/>
    </row>
    <row r="15" spans="1:29" ht="6" customHeight="1">
      <c r="A15" s="12"/>
      <c r="B15" s="179"/>
      <c r="C15" s="180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:E3"/>
  <sheetViews>
    <sheetView showGridLines="0" zoomScale="80" workbookViewId="0"/>
  </sheetViews>
  <sheetFormatPr defaultRowHeight="10.5" customHeight="1"/>
  <cols>
    <col min="1" max="1" width="9.140625" style="161"/>
  </cols>
  <sheetData>
    <row r="1" spans="1:5" ht="11.25" customHeight="1">
      <c r="A1" s="59" t="s">
        <v>864</v>
      </c>
      <c r="B1" s="1" t="s">
        <v>40</v>
      </c>
      <c r="C1" s="1" t="s">
        <v>31</v>
      </c>
      <c r="D1" s="1" t="s">
        <v>34</v>
      </c>
      <c r="E1" s="1" t="s">
        <v>37</v>
      </c>
    </row>
    <row r="2" spans="1:5" ht="10.5" customHeight="1">
      <c r="A2" s="158" t="s">
        <v>875</v>
      </c>
      <c r="B2" t="s">
        <v>884</v>
      </c>
      <c r="C2" t="s">
        <v>1471</v>
      </c>
      <c r="D2" t="s">
        <v>1472</v>
      </c>
      <c r="E2" t="s">
        <v>1473</v>
      </c>
    </row>
    <row r="3" spans="1:5" ht="10.5" customHeight="1">
      <c r="B3" t="s">
        <v>165</v>
      </c>
      <c r="C3" t="s">
        <v>164</v>
      </c>
      <c r="D3" t="s">
        <v>166</v>
      </c>
      <c r="E3" t="s">
        <v>167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9"/>
    </row>
    <row r="2" spans="1:6" ht="10.5" customHeight="1">
      <c r="B2" t="s">
        <v>1474</v>
      </c>
      <c r="C2" t="s">
        <v>1475</v>
      </c>
      <c r="D2" t="s">
        <v>1476</v>
      </c>
      <c r="E2" t="s">
        <v>1477</v>
      </c>
      <c r="F2" t="s">
        <v>1478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58" t="s">
        <v>864</v>
      </c>
      <c r="B1" s="158" t="s">
        <v>43</v>
      </c>
    </row>
    <row r="2" spans="1:2" ht="11.25" customHeight="1">
      <c r="A2" s="158" t="s">
        <v>875</v>
      </c>
      <c r="B2" s="51" t="s">
        <v>1479</v>
      </c>
    </row>
    <row r="3" spans="1:2" ht="11.25" customHeight="1">
      <c r="B3" s="51" t="s">
        <v>1480</v>
      </c>
    </row>
    <row r="4" spans="1:2" ht="11.25" customHeight="1">
      <c r="B4" s="51" t="s">
        <v>1481</v>
      </c>
    </row>
    <row r="5" spans="1:2" ht="11.25" customHeight="1">
      <c r="B5" s="51" t="s">
        <v>1482</v>
      </c>
    </row>
    <row r="6" spans="1:2" ht="11.25" customHeight="1">
      <c r="B6" s="51" t="s">
        <v>1483</v>
      </c>
    </row>
    <row r="7" spans="1:2" ht="11.25" customHeight="1">
      <c r="B7" s="51" t="s">
        <v>1484</v>
      </c>
    </row>
    <row r="8" spans="1:2" ht="11.25" customHeight="1">
      <c r="B8" s="51" t="s">
        <v>1485</v>
      </c>
    </row>
    <row r="9" spans="1:2" ht="11.25" customHeight="1">
      <c r="B9" s="51" t="s">
        <v>1486</v>
      </c>
    </row>
    <row r="10" spans="1:2" ht="11.25" customHeight="1">
      <c r="B10" s="51" t="s">
        <v>1487</v>
      </c>
    </row>
    <row r="11" spans="1:2" ht="11.25" customHeight="1">
      <c r="B11" s="51" t="s">
        <v>1488</v>
      </c>
    </row>
    <row r="12" spans="1:2" ht="11.25" customHeight="1">
      <c r="B12" s="51" t="s">
        <v>1489</v>
      </c>
    </row>
    <row r="13" spans="1:2" ht="11.25" customHeight="1">
      <c r="B13" s="51" t="s">
        <v>1490</v>
      </c>
    </row>
    <row r="14" spans="1:2" ht="11.25" customHeight="1">
      <c r="B14" s="51" t="s">
        <v>1491</v>
      </c>
    </row>
    <row r="15" spans="1:2" ht="11.25" customHeight="1">
      <c r="B15" s="51" t="s">
        <v>1492</v>
      </c>
    </row>
    <row r="16" spans="1:2" ht="11.25" customHeight="1">
      <c r="B16" s="51" t="s">
        <v>1493</v>
      </c>
    </row>
    <row r="17" spans="2:2" ht="11.25" customHeight="1">
      <c r="B17" s="51" t="s">
        <v>1494</v>
      </c>
    </row>
    <row r="18" spans="2:2" ht="11.25" customHeight="1">
      <c r="B18" s="51" t="s">
        <v>1495</v>
      </c>
    </row>
    <row r="19" spans="2:2" ht="11.25" customHeight="1">
      <c r="B19" s="51" t="s">
        <v>1496</v>
      </c>
    </row>
    <row r="20" spans="2:2" ht="11.25" customHeight="1">
      <c r="B20" s="51" t="s">
        <v>1497</v>
      </c>
    </row>
    <row r="21" spans="2:2" ht="11.25" customHeight="1">
      <c r="B21" s="51" t="s">
        <v>1498</v>
      </c>
    </row>
    <row r="22" spans="2:2" ht="11.25" customHeight="1">
      <c r="B22" s="51" t="s">
        <v>1499</v>
      </c>
    </row>
    <row r="23" spans="2:2" ht="11.25" customHeight="1">
      <c r="B23" s="51" t="s">
        <v>1500</v>
      </c>
    </row>
    <row r="24" spans="2:2" ht="11.25" customHeight="1">
      <c r="B24" s="51" t="s">
        <v>1501</v>
      </c>
    </row>
    <row r="25" spans="2:2" ht="11.25" customHeight="1">
      <c r="B25" s="51" t="s">
        <v>1502</v>
      </c>
    </row>
    <row r="26" spans="2:2" ht="11.25" customHeight="1">
      <c r="B26" s="51" t="s">
        <v>1503</v>
      </c>
    </row>
    <row r="27" spans="2:2" ht="11.25" customHeight="1">
      <c r="B27" s="51" t="s">
        <v>1504</v>
      </c>
    </row>
    <row r="28" spans="2:2" ht="11.25" customHeight="1">
      <c r="B28" s="51" t="s">
        <v>1505</v>
      </c>
    </row>
    <row r="29" spans="2:2" ht="11.25" customHeight="1">
      <c r="B29" s="51" t="s">
        <v>1506</v>
      </c>
    </row>
    <row r="30" spans="2:2" ht="11.25" customHeight="1">
      <c r="B30" s="51" t="s">
        <v>1507</v>
      </c>
    </row>
    <row r="31" spans="2:2" ht="11.25" customHeight="1">
      <c r="B31" s="51" t="s">
        <v>1508</v>
      </c>
    </row>
    <row r="32" spans="2:2" ht="11.25" customHeight="1">
      <c r="B32" s="51" t="s">
        <v>1509</v>
      </c>
    </row>
    <row r="33" spans="2:2" ht="11.25" customHeight="1">
      <c r="B33" s="51" t="s">
        <v>1510</v>
      </c>
    </row>
    <row r="34" spans="2:2" ht="11.25" customHeight="1">
      <c r="B34" s="51" t="s">
        <v>1511</v>
      </c>
    </row>
    <row r="35" spans="2:2" ht="11.25" customHeight="1">
      <c r="B35" s="51" t="s">
        <v>1512</v>
      </c>
    </row>
    <row r="36" spans="2:2" ht="11.25" customHeight="1">
      <c r="B36" s="51" t="s">
        <v>1513</v>
      </c>
    </row>
    <row r="37" spans="2:2" ht="11.25" customHeight="1">
      <c r="B37" s="51" t="s">
        <v>1514</v>
      </c>
    </row>
    <row r="38" spans="2:2" ht="11.25" customHeight="1">
      <c r="B38" s="51" t="s">
        <v>1515</v>
      </c>
    </row>
    <row r="39" spans="2:2" ht="11.25" customHeight="1">
      <c r="B39" s="51" t="s">
        <v>1516</v>
      </c>
    </row>
    <row r="40" spans="2:2" ht="11.25" customHeight="1">
      <c r="B40" s="51" t="s">
        <v>1517</v>
      </c>
    </row>
    <row r="41" spans="2:2" ht="11.25" customHeight="1">
      <c r="B41" s="51" t="s">
        <v>1518</v>
      </c>
    </row>
    <row r="42" spans="2:2" ht="11.25" customHeight="1">
      <c r="B42" s="51" t="s">
        <v>1519</v>
      </c>
    </row>
    <row r="43" spans="2:2" ht="11.25" customHeight="1">
      <c r="B43" s="51" t="s">
        <v>1520</v>
      </c>
    </row>
    <row r="44" spans="2:2" ht="11.25" customHeight="1">
      <c r="B44" s="51" t="s">
        <v>1521</v>
      </c>
    </row>
    <row r="45" spans="2:2" ht="11.25" customHeight="1">
      <c r="B45" s="51" t="s">
        <v>1522</v>
      </c>
    </row>
    <row r="46" spans="2:2" ht="11.25" customHeight="1">
      <c r="B46" s="51" t="s">
        <v>1523</v>
      </c>
    </row>
    <row r="47" spans="2:2" ht="11.25" customHeight="1">
      <c r="B47" s="51" t="s">
        <v>1524</v>
      </c>
    </row>
    <row r="48" spans="2:2" ht="11.25" customHeight="1">
      <c r="B48" s="51" t="s">
        <v>1525</v>
      </c>
    </row>
    <row r="49" spans="2:2" ht="11.25" customHeight="1">
      <c r="B49" s="51" t="s">
        <v>1526</v>
      </c>
    </row>
    <row r="50" spans="2:2" ht="11.25" customHeight="1">
      <c r="B50" s="51" t="s">
        <v>1527</v>
      </c>
    </row>
    <row r="51" spans="2:2" ht="11.25" customHeight="1">
      <c r="B51" s="51" t="s">
        <v>1528</v>
      </c>
    </row>
    <row r="52" spans="2:2" ht="11.25" customHeight="1">
      <c r="B52" s="51" t="s">
        <v>1529</v>
      </c>
    </row>
    <row r="53" spans="2:2" ht="11.25" customHeight="1">
      <c r="B53" s="51" t="s">
        <v>1530</v>
      </c>
    </row>
    <row r="54" spans="2:2" ht="11.25" customHeight="1">
      <c r="B54" s="51" t="s">
        <v>1531</v>
      </c>
    </row>
    <row r="55" spans="2:2" ht="11.25" customHeight="1">
      <c r="B55" s="51" t="s">
        <v>1532</v>
      </c>
    </row>
    <row r="56" spans="2:2" ht="11.25" customHeight="1">
      <c r="B56" s="51" t="s">
        <v>1533</v>
      </c>
    </row>
    <row r="57" spans="2:2" ht="11.25" customHeight="1">
      <c r="B57" s="51" t="s">
        <v>1534</v>
      </c>
    </row>
    <row r="58" spans="2:2" ht="11.25" customHeight="1">
      <c r="B58" s="51" t="s">
        <v>1535</v>
      </c>
    </row>
    <row r="59" spans="2:2" ht="11.25" customHeight="1">
      <c r="B59" s="51" t="s">
        <v>1536</v>
      </c>
    </row>
    <row r="60" spans="2:2" ht="11.25" customHeight="1">
      <c r="B60" s="51" t="s">
        <v>1537</v>
      </c>
    </row>
    <row r="61" spans="2:2" ht="11.25" customHeight="1">
      <c r="B61" s="51" t="s">
        <v>1538</v>
      </c>
    </row>
    <row r="62" spans="2:2" ht="11.25" customHeight="1">
      <c r="B62" s="51" t="s">
        <v>1539</v>
      </c>
    </row>
    <row r="63" spans="2:2" ht="11.25" customHeight="1">
      <c r="B63" s="51" t="s">
        <v>1540</v>
      </c>
    </row>
    <row r="64" spans="2:2" ht="11.25" customHeight="1">
      <c r="B64" s="51" t="s">
        <v>1541</v>
      </c>
    </row>
    <row r="65" spans="2:2" ht="11.25" customHeight="1">
      <c r="B65" s="51" t="s">
        <v>1542</v>
      </c>
    </row>
    <row r="66" spans="2:2" ht="11.25" customHeight="1">
      <c r="B66" s="51" t="s">
        <v>1543</v>
      </c>
    </row>
    <row r="67" spans="2:2" ht="11.25" customHeight="1">
      <c r="B67" s="51" t="s">
        <v>1544</v>
      </c>
    </row>
    <row r="68" spans="2:2" ht="11.25" customHeight="1">
      <c r="B68" s="51" t="s">
        <v>1545</v>
      </c>
    </row>
    <row r="69" spans="2:2" ht="11.25" customHeight="1">
      <c r="B69" s="51" t="s">
        <v>1546</v>
      </c>
    </row>
    <row r="70" spans="2:2" ht="11.25" customHeight="1">
      <c r="B70" s="51" t="s">
        <v>1547</v>
      </c>
    </row>
    <row r="71" spans="2:2" ht="11.25" customHeight="1">
      <c r="B71" s="51" t="s">
        <v>1548</v>
      </c>
    </row>
    <row r="72" spans="2:2" ht="11.25" customHeight="1">
      <c r="B72" s="51" t="s">
        <v>44</v>
      </c>
    </row>
    <row r="73" spans="2:2" ht="11.25" customHeight="1">
      <c r="B73" s="51" t="s">
        <v>1549</v>
      </c>
    </row>
    <row r="74" spans="2:2" ht="11.25" customHeight="1">
      <c r="B74" s="51" t="s">
        <v>1550</v>
      </c>
    </row>
    <row r="75" spans="2:2" ht="11.25" customHeight="1">
      <c r="B75" s="51" t="s">
        <v>1551</v>
      </c>
    </row>
    <row r="76" spans="2:2" ht="11.25" customHeight="1">
      <c r="B76" s="51" t="s">
        <v>1552</v>
      </c>
    </row>
    <row r="77" spans="2:2" ht="11.25" customHeight="1">
      <c r="B77" s="51" t="s">
        <v>1553</v>
      </c>
    </row>
    <row r="78" spans="2:2" ht="11.25" customHeight="1">
      <c r="B78" s="51" t="s">
        <v>1554</v>
      </c>
    </row>
    <row r="79" spans="2:2" ht="11.25" customHeight="1">
      <c r="B79" s="51" t="s">
        <v>1555</v>
      </c>
    </row>
    <row r="80" spans="2:2" ht="11.25" customHeight="1">
      <c r="B80" s="51" t="s">
        <v>1556</v>
      </c>
    </row>
    <row r="81" spans="2:2" ht="11.25" customHeight="1">
      <c r="B81" s="51" t="s">
        <v>1557</v>
      </c>
    </row>
    <row r="82" spans="2:2" ht="11.25" customHeight="1">
      <c r="B82" s="51" t="s">
        <v>1558</v>
      </c>
    </row>
    <row r="83" spans="2:2" ht="11.25" customHeight="1">
      <c r="B83" s="51" t="s">
        <v>1559</v>
      </c>
    </row>
    <row r="84" spans="2:2" ht="11.25" customHeight="1">
      <c r="B84" s="51" t="s">
        <v>1560</v>
      </c>
    </row>
    <row r="85" spans="2:2" ht="11.25" customHeight="1">
      <c r="B85" s="51" t="s">
        <v>1561</v>
      </c>
    </row>
    <row r="86" spans="2:2" ht="11.25" customHeight="1">
      <c r="B86" s="51" t="s">
        <v>1562</v>
      </c>
    </row>
    <row r="87" spans="2:2" ht="11.25" customHeight="1">
      <c r="B87" s="51" t="s">
        <v>1563</v>
      </c>
    </row>
    <row r="88" spans="2:2" ht="11.25" customHeight="1">
      <c r="B88" s="51" t="s">
        <v>1564</v>
      </c>
    </row>
    <row r="89" spans="2:2" ht="11.25" customHeight="1">
      <c r="B89" s="51" t="s">
        <v>1565</v>
      </c>
    </row>
    <row r="90" spans="2:2" ht="11.25" customHeight="1">
      <c r="B90" s="51" t="s">
        <v>1566</v>
      </c>
    </row>
    <row r="91" spans="2:2" ht="11.25" customHeight="1">
      <c r="B91" s="51" t="s">
        <v>1567</v>
      </c>
    </row>
    <row r="92" spans="2:2" ht="11.25" customHeight="1">
      <c r="B92" s="51" t="s">
        <v>1568</v>
      </c>
    </row>
    <row r="93" spans="2:2" ht="11.25" customHeight="1">
      <c r="B93" s="51" t="s">
        <v>1569</v>
      </c>
    </row>
    <row r="94" spans="2:2" ht="11.25" customHeight="1">
      <c r="B94" s="51" t="s">
        <v>1570</v>
      </c>
    </row>
    <row r="95" spans="2:2" ht="11.25" customHeight="1">
      <c r="B95" s="51" t="s">
        <v>1571</v>
      </c>
    </row>
    <row r="96" spans="2:2" ht="11.25" customHeight="1">
      <c r="B96" s="51" t="s">
        <v>1572</v>
      </c>
    </row>
    <row r="97" spans="2:2" ht="11.25" customHeight="1">
      <c r="B97" s="51" t="s">
        <v>1573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2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6" t="s">
        <v>1574</v>
      </c>
      <c r="B1" s="1" t="s">
        <v>1575</v>
      </c>
      <c r="C1" s="1" t="s">
        <v>1576</v>
      </c>
    </row>
    <row r="2" spans="1:3" ht="10.5" customHeight="1">
      <c r="A2" s="158" t="s">
        <v>109</v>
      </c>
      <c r="B2" t="s">
        <v>1577</v>
      </c>
      <c r="C2" t="s">
        <v>1578</v>
      </c>
    </row>
    <row r="3" spans="1:3" ht="10.5" customHeight="1">
      <c r="A3" s="158" t="s">
        <v>112</v>
      </c>
      <c r="B3" t="s">
        <v>1577</v>
      </c>
      <c r="C3" t="s">
        <v>1579</v>
      </c>
    </row>
    <row r="4" spans="1:3" ht="10.5" customHeight="1">
      <c r="A4" s="158" t="s">
        <v>113</v>
      </c>
      <c r="B4" t="s">
        <v>1577</v>
      </c>
      <c r="C4" t="s">
        <v>1580</v>
      </c>
    </row>
    <row r="5" spans="1:3" ht="10.5" customHeight="1">
      <c r="A5" s="158" t="s">
        <v>114</v>
      </c>
      <c r="B5" t="s">
        <v>1577</v>
      </c>
      <c r="C5" t="s">
        <v>1581</v>
      </c>
    </row>
    <row r="6" spans="1:3" ht="10.5" customHeight="1">
      <c r="A6" s="158" t="s">
        <v>115</v>
      </c>
      <c r="B6" t="s">
        <v>1577</v>
      </c>
      <c r="C6" t="s">
        <v>1582</v>
      </c>
    </row>
    <row r="7" spans="1:3" ht="10.5" customHeight="1">
      <c r="A7" s="158" t="s">
        <v>116</v>
      </c>
      <c r="B7" t="s">
        <v>1583</v>
      </c>
      <c r="C7" t="s">
        <v>1584</v>
      </c>
    </row>
    <row r="8" spans="1:3" ht="10.5" customHeight="1">
      <c r="A8" s="158" t="s">
        <v>117</v>
      </c>
      <c r="B8" t="s">
        <v>1577</v>
      </c>
      <c r="C8" t="s">
        <v>1585</v>
      </c>
    </row>
    <row r="9" spans="1:3" ht="10.5" customHeight="1">
      <c r="A9" s="158" t="s">
        <v>118</v>
      </c>
      <c r="B9" t="s">
        <v>1577</v>
      </c>
      <c r="C9" t="s">
        <v>1586</v>
      </c>
    </row>
    <row r="10" spans="1:3" ht="10.5" customHeight="1">
      <c r="A10" s="158" t="s">
        <v>119</v>
      </c>
      <c r="B10" t="s">
        <v>1577</v>
      </c>
      <c r="C10" t="s">
        <v>1587</v>
      </c>
    </row>
    <row r="11" spans="1:3" ht="10.5" customHeight="1">
      <c r="A11" s="158" t="s">
        <v>120</v>
      </c>
      <c r="B11" t="s">
        <v>1577</v>
      </c>
      <c r="C11" t="s">
        <v>1588</v>
      </c>
    </row>
    <row r="12" spans="1:3" ht="10.5" customHeight="1">
      <c r="A12" s="158" t="s">
        <v>121</v>
      </c>
      <c r="B12" t="s">
        <v>1577</v>
      </c>
      <c r="C12" t="s">
        <v>1589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2" workbookViewId="0">
      <selection activeCell="H12" sqref="H12"/>
    </sheetView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1" t="s">
        <v>15</v>
      </c>
      <c r="F4" s="191"/>
      <c r="G4" s="191"/>
      <c r="H4" s="191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8" t="s">
        <v>17</v>
      </c>
      <c r="F6" s="188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6" t="s">
        <v>24</v>
      </c>
      <c r="V10" s="110"/>
    </row>
    <row r="11" spans="1:22" ht="18" customHeight="1">
      <c r="A11" s="30"/>
      <c r="B11" s="9"/>
      <c r="C11" s="9"/>
      <c r="D11" s="32"/>
      <c r="E11" s="188" t="s">
        <v>25</v>
      </c>
      <c r="F11" s="188"/>
      <c r="G11" s="32"/>
      <c r="H11" s="105">
        <v>2022</v>
      </c>
      <c r="I11" s="37"/>
      <c r="J11" s="9"/>
      <c r="K11" s="9"/>
      <c r="L11" s="9"/>
      <c r="M11" s="9"/>
      <c r="N11" s="108"/>
      <c r="O11" s="32"/>
      <c r="P11" s="39" t="s">
        <v>19</v>
      </c>
      <c r="S11" s="197"/>
      <c r="V11" s="113" t="s">
        <v>26</v>
      </c>
    </row>
    <row r="12" spans="1:22" ht="18" customHeight="1">
      <c r="A12" s="30"/>
      <c r="B12" s="9"/>
      <c r="C12" s="9"/>
      <c r="D12" s="32"/>
      <c r="E12" s="188" t="s">
        <v>27</v>
      </c>
      <c r="F12" s="188"/>
      <c r="G12" s="32"/>
      <c r="H12" s="60" t="s">
        <v>25</v>
      </c>
      <c r="I12" s="37"/>
      <c r="J12" s="9"/>
      <c r="K12" s="9"/>
      <c r="L12" s="9"/>
      <c r="M12" s="9"/>
      <c r="N12" s="108"/>
      <c r="O12" s="32"/>
      <c r="P12" s="39" t="s">
        <v>19</v>
      </c>
      <c r="S12" s="197"/>
      <c r="V12" s="111" t="s">
        <v>28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8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3" t="s">
        <v>29</v>
      </c>
      <c r="V15" s="110"/>
    </row>
    <row r="16" spans="1:22" ht="11.25" hidden="1" customHeight="1">
      <c r="A16" s="9"/>
      <c r="B16" s="9"/>
      <c r="C16" s="9"/>
      <c r="D16" s="32"/>
      <c r="E16" s="192" t="s">
        <v>30</v>
      </c>
      <c r="F16" s="192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4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4"/>
      <c r="V17" s="110"/>
    </row>
    <row r="18" spans="1:22" ht="39" customHeight="1">
      <c r="A18" s="41"/>
      <c r="B18" s="9"/>
      <c r="C18" s="9"/>
      <c r="D18" s="32"/>
      <c r="E18" s="188" t="s">
        <v>31</v>
      </c>
      <c r="F18" s="188"/>
      <c r="G18" s="49"/>
      <c r="H18" s="38" t="s">
        <v>32</v>
      </c>
      <c r="I18" s="37"/>
      <c r="J18" s="9"/>
      <c r="K18" s="9"/>
      <c r="L18" s="9"/>
      <c r="M18" s="9"/>
      <c r="N18" s="108"/>
      <c r="O18" s="32"/>
      <c r="P18" s="39" t="s">
        <v>19</v>
      </c>
      <c r="S18" s="194"/>
      <c r="V18" s="113" t="s">
        <v>33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4"/>
      <c r="V19" s="110"/>
    </row>
    <row r="20" spans="1:22" ht="18" customHeight="1">
      <c r="A20" s="9"/>
      <c r="B20" s="9"/>
      <c r="C20" s="9"/>
      <c r="D20" s="32"/>
      <c r="E20" s="188" t="s">
        <v>34</v>
      </c>
      <c r="F20" s="188"/>
      <c r="G20" s="32"/>
      <c r="H20" s="52" t="s">
        <v>35</v>
      </c>
      <c r="I20" s="37"/>
      <c r="J20" s="9"/>
      <c r="K20" s="9"/>
      <c r="L20" s="9"/>
      <c r="M20" s="9"/>
      <c r="N20" s="108"/>
      <c r="O20" s="32"/>
      <c r="P20" s="39" t="s">
        <v>19</v>
      </c>
      <c r="S20" s="194"/>
      <c r="V20" s="113" t="s">
        <v>36</v>
      </c>
    </row>
    <row r="21" spans="1:22" ht="18" customHeight="1">
      <c r="A21" s="9"/>
      <c r="B21" s="9"/>
      <c r="C21" s="9"/>
      <c r="D21" s="32"/>
      <c r="E21" s="188" t="s">
        <v>37</v>
      </c>
      <c r="F21" s="188"/>
      <c r="G21" s="32"/>
      <c r="H21" s="52" t="s">
        <v>38</v>
      </c>
      <c r="I21" s="37"/>
      <c r="J21" s="9"/>
      <c r="K21" s="9"/>
      <c r="L21" s="9"/>
      <c r="M21" s="9"/>
      <c r="N21" s="108"/>
      <c r="O21" s="32"/>
      <c r="P21" s="39" t="s">
        <v>19</v>
      </c>
      <c r="S21" s="194"/>
      <c r="V21" s="113" t="s">
        <v>39</v>
      </c>
    </row>
    <row r="22" spans="1:22" ht="18" customHeight="1">
      <c r="A22" s="9"/>
      <c r="B22" s="9"/>
      <c r="C22" s="9"/>
      <c r="D22" s="32"/>
      <c r="E22" s="188" t="s">
        <v>40</v>
      </c>
      <c r="F22" s="188"/>
      <c r="G22" s="32"/>
      <c r="H22" s="52" t="s">
        <v>41</v>
      </c>
      <c r="I22" s="37"/>
      <c r="J22" s="9"/>
      <c r="K22" s="9"/>
      <c r="L22" s="9"/>
      <c r="M22" s="9"/>
      <c r="N22" s="108"/>
      <c r="O22" s="32"/>
      <c r="P22" s="39" t="s">
        <v>19</v>
      </c>
      <c r="S22" s="194"/>
      <c r="V22" s="113" t="s">
        <v>42</v>
      </c>
    </row>
    <row r="23" spans="1:22" ht="24" customHeight="1">
      <c r="A23" s="9"/>
      <c r="B23" s="9"/>
      <c r="C23" s="9"/>
      <c r="D23" s="32"/>
      <c r="E23" s="188" t="s">
        <v>43</v>
      </c>
      <c r="F23" s="188"/>
      <c r="G23" s="32"/>
      <c r="H23" s="53" t="s">
        <v>44</v>
      </c>
      <c r="I23" s="37"/>
      <c r="J23" s="9"/>
      <c r="K23" s="9"/>
      <c r="L23" s="9"/>
      <c r="M23" s="9"/>
      <c r="N23" s="108"/>
      <c r="O23" s="32"/>
      <c r="P23" s="39" t="s">
        <v>19</v>
      </c>
      <c r="S23" s="194"/>
      <c r="V23" s="112" t="s">
        <v>45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4"/>
      <c r="V24" s="110"/>
    </row>
    <row r="25" spans="1:22" ht="24" customHeight="1">
      <c r="A25" s="59"/>
      <c r="B25" s="59"/>
      <c r="C25" s="59"/>
      <c r="D25" s="32"/>
      <c r="E25" s="188" t="s">
        <v>46</v>
      </c>
      <c r="F25" s="188"/>
      <c r="G25" s="32"/>
      <c r="H25" s="57" t="s">
        <v>47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4"/>
      <c r="V25" s="113" t="s">
        <v>48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4"/>
      <c r="V26" s="110"/>
    </row>
    <row r="27" spans="1:22" ht="18" customHeight="1">
      <c r="A27" s="59"/>
      <c r="B27" s="59"/>
      <c r="C27" s="59"/>
      <c r="D27" s="32"/>
      <c r="E27" s="188" t="s">
        <v>49</v>
      </c>
      <c r="F27" s="188"/>
      <c r="G27" s="32"/>
      <c r="H27" s="53" t="s">
        <v>50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4"/>
      <c r="V27" s="111" t="s">
        <v>51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4"/>
      <c r="V28" s="110"/>
    </row>
    <row r="29" spans="1:22" ht="10.5" hidden="1" customHeight="1">
      <c r="A29" s="59"/>
      <c r="B29" s="59"/>
      <c r="C29" s="59"/>
      <c r="D29" s="32"/>
      <c r="E29" s="188" t="s">
        <v>52</v>
      </c>
      <c r="F29" s="188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4"/>
      <c r="V29" s="111" t="s">
        <v>53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5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8" t="s">
        <v>54</v>
      </c>
      <c r="F33" s="188"/>
      <c r="G33" s="32"/>
      <c r="H33" s="81" t="s">
        <v>55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56</v>
      </c>
      <c r="V33" s="111" t="s">
        <v>57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8" t="s">
        <v>58</v>
      </c>
      <c r="F35" s="188"/>
      <c r="G35" s="32"/>
      <c r="H35" s="81" t="s">
        <v>59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60</v>
      </c>
      <c r="V35" s="111" t="s">
        <v>61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8" t="s">
        <v>62</v>
      </c>
      <c r="F37" s="188"/>
      <c r="G37" s="32"/>
      <c r="H37" s="80" t="s">
        <v>63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64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8" t="s">
        <v>65</v>
      </c>
      <c r="F39" s="188"/>
      <c r="G39" s="32"/>
      <c r="H39" s="80" t="s">
        <v>63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66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8" t="s">
        <v>67</v>
      </c>
      <c r="F41" s="188"/>
      <c r="G41" s="32"/>
      <c r="H41" s="116" t="s">
        <v>68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69</v>
      </c>
      <c r="V41" s="113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8" t="s">
        <v>71</v>
      </c>
      <c r="F43" s="188"/>
      <c r="G43" s="32"/>
      <c r="H43" s="80" t="s">
        <v>72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8" t="s">
        <v>74</v>
      </c>
      <c r="F45" s="188"/>
      <c r="G45" s="32"/>
      <c r="H45" s="80" t="s">
        <v>75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76</v>
      </c>
      <c r="V45" s="111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0" t="s">
        <v>78</v>
      </c>
      <c r="F60" s="190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8" t="s">
        <v>79</v>
      </c>
      <c r="F62" s="109" t="s">
        <v>80</v>
      </c>
      <c r="G62" s="32"/>
      <c r="H62" s="80" t="s">
        <v>81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82</v>
      </c>
    </row>
    <row r="63" spans="1:22" ht="24" customHeight="1">
      <c r="A63" s="59"/>
      <c r="B63" s="59"/>
      <c r="C63" s="59"/>
      <c r="D63" s="32"/>
      <c r="E63" s="188"/>
      <c r="F63" s="109" t="s">
        <v>83</v>
      </c>
      <c r="G63" s="32"/>
      <c r="H63" s="80" t="str">
        <f>H62</f>
        <v>433306, г.Ульяновск, ул.Минаева, д.46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84</v>
      </c>
    </row>
    <row r="64" spans="1:22" ht="15" customHeight="1">
      <c r="A64" s="59"/>
      <c r="B64" s="59"/>
      <c r="C64" s="59"/>
      <c r="D64" s="32"/>
      <c r="E64" s="188" t="s">
        <v>85</v>
      </c>
      <c r="F64" s="109" t="s">
        <v>86</v>
      </c>
      <c r="G64" s="32"/>
      <c r="H64" s="80" t="s">
        <v>87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88</v>
      </c>
    </row>
    <row r="65" spans="1:22" ht="15" customHeight="1">
      <c r="A65" s="59"/>
      <c r="B65" s="59"/>
      <c r="C65" s="59"/>
      <c r="D65" s="32"/>
      <c r="E65" s="188"/>
      <c r="F65" s="109" t="s">
        <v>89</v>
      </c>
      <c r="G65" s="32"/>
      <c r="H65" s="80">
        <v>88422274905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90</v>
      </c>
    </row>
    <row r="66" spans="1:22" ht="15" customHeight="1">
      <c r="A66" s="59"/>
      <c r="B66" s="59"/>
      <c r="C66" s="59"/>
      <c r="D66" s="32"/>
      <c r="E66" s="188" t="s">
        <v>91</v>
      </c>
      <c r="F66" s="109" t="s">
        <v>86</v>
      </c>
      <c r="G66" s="32"/>
      <c r="H66" s="80" t="s">
        <v>92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93</v>
      </c>
    </row>
    <row r="67" spans="1:22" ht="15" customHeight="1">
      <c r="A67" s="59"/>
      <c r="B67" s="59"/>
      <c r="C67" s="59"/>
      <c r="D67" s="32"/>
      <c r="E67" s="188"/>
      <c r="F67" s="109" t="s">
        <v>89</v>
      </c>
      <c r="G67" s="32"/>
      <c r="H67" s="80">
        <v>884222324106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94</v>
      </c>
    </row>
    <row r="68" spans="1:22" ht="15" customHeight="1">
      <c r="A68" s="9"/>
      <c r="B68" s="9"/>
      <c r="C68" s="9"/>
      <c r="D68" s="32"/>
      <c r="E68" s="188" t="s">
        <v>95</v>
      </c>
      <c r="F68" s="109" t="s">
        <v>86</v>
      </c>
      <c r="G68" s="32"/>
      <c r="H68" s="80" t="s">
        <v>96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97</v>
      </c>
    </row>
    <row r="69" spans="1:22" ht="15" customHeight="1">
      <c r="A69" s="9"/>
      <c r="B69" s="9"/>
      <c r="C69" s="9"/>
      <c r="D69" s="32"/>
      <c r="E69" s="188"/>
      <c r="F69" s="109" t="s">
        <v>98</v>
      </c>
      <c r="G69" s="32"/>
      <c r="H69" s="80" t="s">
        <v>99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100</v>
      </c>
    </row>
    <row r="70" spans="1:22" ht="15" customHeight="1">
      <c r="A70" s="9"/>
      <c r="B70" s="9"/>
      <c r="C70" s="9"/>
      <c r="D70" s="32"/>
      <c r="E70" s="188"/>
      <c r="F70" s="109" t="s">
        <v>89</v>
      </c>
      <c r="G70" s="32"/>
      <c r="H70" s="80">
        <v>88422274957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101</v>
      </c>
    </row>
    <row r="71" spans="1:22" ht="15" customHeight="1">
      <c r="A71" s="9"/>
      <c r="B71" s="9"/>
      <c r="C71" s="9"/>
      <c r="D71" s="32"/>
      <c r="E71" s="188"/>
      <c r="F71" s="109" t="s">
        <v>102</v>
      </c>
      <c r="G71" s="32"/>
      <c r="H71" s="147" t="s">
        <v>103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104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89" t="s">
        <v>105</v>
      </c>
      <c r="F75" s="189"/>
      <c r="G75" s="189"/>
      <c r="H75" s="189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8" t="s">
        <v>106</v>
      </c>
      <c r="F78" s="188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107</v>
      </c>
    </row>
    <row r="79" spans="1:22" ht="3" customHeight="1"/>
    <row r="80" spans="1:22" ht="24" customHeight="1">
      <c r="A80" s="41"/>
      <c r="B80" s="41"/>
      <c r="C80" s="59"/>
      <c r="D80" s="44"/>
      <c r="E80" s="188" t="s">
        <v>108</v>
      </c>
      <c r="F80" s="188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>
      <c r="E86" s="187" t="s">
        <v>109</v>
      </c>
      <c r="F86" s="87" t="s">
        <v>110</v>
      </c>
      <c r="G86" s="88"/>
      <c r="H86" s="73"/>
    </row>
    <row r="87" spans="5:8" ht="15" customHeight="1">
      <c r="E87" s="187"/>
      <c r="F87" s="87" t="s">
        <v>111</v>
      </c>
      <c r="G87" s="88"/>
      <c r="H87" s="73"/>
    </row>
    <row r="88" spans="5:8" ht="15" customHeight="1">
      <c r="E88" s="187" t="s">
        <v>112</v>
      </c>
      <c r="F88" s="87" t="s">
        <v>110</v>
      </c>
      <c r="G88" s="88"/>
      <c r="H88" s="73"/>
    </row>
    <row r="89" spans="5:8" ht="15" customHeight="1">
      <c r="E89" s="187"/>
      <c r="F89" s="87" t="s">
        <v>111</v>
      </c>
      <c r="G89" s="88"/>
      <c r="H89" s="73"/>
    </row>
    <row r="90" spans="5:8" ht="15" customHeight="1">
      <c r="E90" s="187" t="s">
        <v>113</v>
      </c>
      <c r="F90" s="87" t="s">
        <v>110</v>
      </c>
      <c r="G90" s="88"/>
      <c r="H90" s="73"/>
    </row>
    <row r="91" spans="5:8" ht="15" customHeight="1">
      <c r="E91" s="187"/>
      <c r="F91" s="87" t="s">
        <v>111</v>
      </c>
      <c r="G91" s="88"/>
      <c r="H91" s="73"/>
    </row>
    <row r="92" spans="5:8" ht="15" customHeight="1">
      <c r="E92" s="187" t="s">
        <v>114</v>
      </c>
      <c r="F92" s="87" t="s">
        <v>110</v>
      </c>
      <c r="G92" s="88"/>
      <c r="H92" s="73"/>
    </row>
    <row r="93" spans="5:8" ht="15" customHeight="1">
      <c r="E93" s="187"/>
      <c r="F93" s="87" t="s">
        <v>111</v>
      </c>
      <c r="G93" s="88"/>
      <c r="H93" s="73"/>
    </row>
    <row r="94" spans="5:8" ht="15" customHeight="1">
      <c r="E94" s="187" t="s">
        <v>115</v>
      </c>
      <c r="F94" s="87" t="s">
        <v>110</v>
      </c>
      <c r="G94" s="88"/>
      <c r="H94" s="73"/>
    </row>
    <row r="95" spans="5:8" ht="15" customHeight="1">
      <c r="E95" s="187"/>
      <c r="F95" s="87" t="s">
        <v>111</v>
      </c>
      <c r="G95" s="88"/>
      <c r="H95" s="73"/>
    </row>
    <row r="96" spans="5:8" ht="15" customHeight="1">
      <c r="E96" s="187" t="s">
        <v>116</v>
      </c>
      <c r="F96" s="87" t="s">
        <v>110</v>
      </c>
      <c r="G96" s="88"/>
      <c r="H96" s="73"/>
    </row>
    <row r="97" spans="1:19" ht="15" customHeight="1">
      <c r="E97" s="187"/>
      <c r="F97" s="87" t="s">
        <v>111</v>
      </c>
      <c r="G97" s="88"/>
      <c r="H97" s="73"/>
    </row>
    <row r="98" spans="1:19" ht="15" customHeight="1">
      <c r="E98" s="187" t="s">
        <v>117</v>
      </c>
      <c r="F98" s="87" t="s">
        <v>110</v>
      </c>
      <c r="G98" s="88"/>
      <c r="H98" s="73"/>
    </row>
    <row r="99" spans="1:19" ht="15" customHeight="1">
      <c r="E99" s="187"/>
      <c r="F99" s="87" t="s">
        <v>111</v>
      </c>
      <c r="G99" s="88"/>
      <c r="H99" s="73"/>
    </row>
    <row r="100" spans="1:19" ht="15" customHeight="1">
      <c r="E100" s="187" t="s">
        <v>118</v>
      </c>
      <c r="F100" s="87" t="s">
        <v>110</v>
      </c>
      <c r="G100" s="88"/>
      <c r="H100" s="73"/>
    </row>
    <row r="101" spans="1:19" ht="15" customHeight="1">
      <c r="E101" s="187"/>
      <c r="F101" s="87" t="s">
        <v>111</v>
      </c>
      <c r="G101" s="88"/>
      <c r="H101" s="73"/>
    </row>
    <row r="102" spans="1:19" ht="15" customHeight="1">
      <c r="E102" s="187" t="s">
        <v>119</v>
      </c>
      <c r="F102" s="87" t="s">
        <v>110</v>
      </c>
      <c r="G102" s="88"/>
      <c r="H102" s="73"/>
    </row>
    <row r="103" spans="1:19" ht="15" customHeight="1">
      <c r="E103" s="187"/>
      <c r="F103" s="87" t="s">
        <v>111</v>
      </c>
      <c r="G103" s="88"/>
      <c r="H103" s="73"/>
    </row>
    <row r="104" spans="1:19" ht="15" customHeight="1">
      <c r="E104" s="187" t="s">
        <v>120</v>
      </c>
      <c r="F104" s="87" t="s">
        <v>110</v>
      </c>
      <c r="G104" s="88"/>
      <c r="H104" s="73"/>
    </row>
    <row r="105" spans="1:19" ht="15" customHeight="1">
      <c r="E105" s="187"/>
      <c r="F105" s="87" t="s">
        <v>111</v>
      </c>
      <c r="G105" s="88"/>
      <c r="H105" s="73"/>
    </row>
    <row r="106" spans="1:19" ht="15" customHeight="1">
      <c r="E106" s="187" t="s">
        <v>121</v>
      </c>
      <c r="F106" s="87" t="s">
        <v>110</v>
      </c>
      <c r="G106" s="88"/>
      <c r="H106" s="73"/>
    </row>
    <row r="107" spans="1:19" ht="15" customHeight="1">
      <c r="E107" s="187"/>
      <c r="F107" s="87" t="s">
        <v>111</v>
      </c>
      <c r="G107" s="88"/>
      <c r="H107" s="73"/>
    </row>
    <row r="108" spans="1:19" ht="15" customHeight="1">
      <c r="E108" s="187" t="s">
        <v>122</v>
      </c>
      <c r="F108" s="87" t="s">
        <v>110</v>
      </c>
      <c r="G108" s="88"/>
      <c r="H108" s="162"/>
    </row>
    <row r="109" spans="1:19" ht="15" customHeight="1">
      <c r="E109" s="187"/>
      <c r="F109" s="87" t="s">
        <v>111</v>
      </c>
      <c r="G109" s="88"/>
      <c r="H109" s="162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8" t="s">
        <v>123</v>
      </c>
      <c r="F112" s="188"/>
      <c r="G112" s="32"/>
      <c r="H112" s="145" t="s">
        <v>124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MO_LIST_24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232"/>
  <sheetViews>
    <sheetView showGridLines="0" tabSelected="1" topLeftCell="C60" workbookViewId="0">
      <selection activeCell="L44" sqref="L44"/>
    </sheetView>
  </sheetViews>
  <sheetFormatPr defaultRowHeight="10.5" customHeight="1"/>
  <cols>
    <col min="1" max="2" width="4.7109375" style="167" hidden="1" customWidth="1"/>
    <col min="3" max="3" width="2.7109375" style="167" customWidth="1"/>
    <col min="4" max="4" width="10.7109375" style="167" customWidth="1"/>
    <col min="5" max="5" width="57.140625" style="167" customWidth="1"/>
    <col min="6" max="6" width="10.7109375" style="167" customWidth="1"/>
    <col min="7" max="7" width="6.7109375" style="167" customWidth="1"/>
    <col min="8" max="8" width="17.7109375" style="167" customWidth="1"/>
    <col min="9" max="9" width="12.7109375" style="167" customWidth="1"/>
    <col min="10" max="10" width="11.7109375" style="167" customWidth="1"/>
    <col min="11" max="11" width="12" style="167" customWidth="1"/>
    <col min="12" max="12" width="13.7109375" style="167" customWidth="1"/>
    <col min="13" max="13" width="2.7109375" style="167" customWidth="1"/>
    <col min="14" max="19" width="13.5703125" style="167" hidden="1" customWidth="1"/>
    <col min="20" max="20" width="33.7109375" style="167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125</v>
      </c>
      <c r="I3" s="114" t="s">
        <v>126</v>
      </c>
      <c r="J3" s="114" t="s">
        <v>127</v>
      </c>
      <c r="K3" s="114" t="s">
        <v>128</v>
      </c>
      <c r="L3" s="114" t="s">
        <v>129</v>
      </c>
      <c r="N3" s="115" t="s">
        <v>130</v>
      </c>
      <c r="O3" s="115" t="s">
        <v>131</v>
      </c>
      <c r="P3" s="115" t="s">
        <v>132</v>
      </c>
      <c r="Q3" s="115" t="s">
        <v>133</v>
      </c>
      <c r="R3" s="115" t="s">
        <v>134</v>
      </c>
      <c r="S3" s="115" t="s">
        <v>135</v>
      </c>
      <c r="T3" s="115" t="s">
        <v>136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МУП "Ульяновская городская электросеть"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137</v>
      </c>
    </row>
    <row r="11" spans="1:20" ht="15" customHeight="1">
      <c r="C11" s="62"/>
      <c r="D11" s="201" t="s">
        <v>138</v>
      </c>
      <c r="E11" s="201" t="s">
        <v>139</v>
      </c>
      <c r="F11" s="201" t="s">
        <v>140</v>
      </c>
      <c r="G11" s="201" t="s">
        <v>141</v>
      </c>
      <c r="H11" s="201" t="s">
        <v>142</v>
      </c>
      <c r="I11" s="201" t="s">
        <v>143</v>
      </c>
      <c r="J11" s="201"/>
      <c r="K11" s="201"/>
      <c r="L11" s="201"/>
    </row>
    <row r="12" spans="1:20" ht="15" customHeight="1">
      <c r="C12" s="62"/>
      <c r="D12" s="201"/>
      <c r="E12" s="201"/>
      <c r="F12" s="201"/>
      <c r="G12" s="201"/>
      <c r="H12" s="201"/>
      <c r="I12" s="72" t="s">
        <v>144</v>
      </c>
      <c r="J12" s="72" t="s">
        <v>145</v>
      </c>
      <c r="K12" s="72" t="s">
        <v>146</v>
      </c>
      <c r="L12" s="72" t="s">
        <v>147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199" t="s">
        <v>148</v>
      </c>
      <c r="E14" s="200"/>
      <c r="F14" s="200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149</v>
      </c>
      <c r="E15" s="127" t="s">
        <v>150</v>
      </c>
      <c r="F15" s="128" t="s">
        <v>151</v>
      </c>
      <c r="G15" s="128">
        <v>10</v>
      </c>
      <c r="H15" s="61">
        <f>SUM(I15:L15)</f>
        <v>1183162.9768000001</v>
      </c>
      <c r="I15" s="61">
        <f>SUM(I16,I17,I20,I25)</f>
        <v>1151169.1728000001</v>
      </c>
      <c r="J15" s="61">
        <f>SUM(J16,J17,J20,J25)</f>
        <v>0</v>
      </c>
      <c r="K15" s="61">
        <f>SUM(K16,K17,K20,K25)</f>
        <v>30770.121000000003</v>
      </c>
      <c r="L15" s="61">
        <f>SUM(L16,L17,L20,L25)</f>
        <v>1223.683</v>
      </c>
      <c r="N15" s="134"/>
      <c r="O15" s="134"/>
      <c r="P15" s="134"/>
      <c r="Q15" s="134"/>
      <c r="R15" s="134"/>
      <c r="S15" s="134"/>
      <c r="T15" s="136" t="s">
        <v>152</v>
      </c>
    </row>
    <row r="16" spans="1:20" ht="12" customHeight="1">
      <c r="C16" s="62"/>
      <c r="D16" s="119" t="s">
        <v>153</v>
      </c>
      <c r="E16" s="129" t="s">
        <v>154</v>
      </c>
      <c r="F16" s="120" t="s">
        <v>151</v>
      </c>
      <c r="G16" s="72">
        <v>20</v>
      </c>
      <c r="H16" s="61">
        <f>SUM(I16:L16)</f>
        <v>100329.061</v>
      </c>
      <c r="I16" s="166">
        <v>100329.061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152</v>
      </c>
    </row>
    <row r="17" spans="1:20" ht="12" customHeight="1">
      <c r="C17" s="62"/>
      <c r="D17" s="119" t="s">
        <v>155</v>
      </c>
      <c r="E17" s="129" t="s">
        <v>156</v>
      </c>
      <c r="F17" s="120" t="s">
        <v>151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152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157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158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159</v>
      </c>
    </row>
    <row r="20" spans="1:20" ht="12" customHeight="1">
      <c r="C20" s="62"/>
      <c r="D20" s="119" t="s">
        <v>160</v>
      </c>
      <c r="E20" s="129" t="s">
        <v>161</v>
      </c>
      <c r="F20" s="120" t="s">
        <v>151</v>
      </c>
      <c r="G20" s="72" t="s">
        <v>162</v>
      </c>
      <c r="H20" s="61">
        <f>SUM(I20:L20)</f>
        <v>3628.0059999999999</v>
      </c>
      <c r="I20" s="61">
        <f>SUM(I21:I24)</f>
        <v>0</v>
      </c>
      <c r="J20" s="61">
        <f>SUM(J21:J24)</f>
        <v>0</v>
      </c>
      <c r="K20" s="61">
        <f>SUM(K21:K24)</f>
        <v>3628.0059999999999</v>
      </c>
      <c r="L20" s="61">
        <f>SUM(L21:L24)</f>
        <v>0</v>
      </c>
      <c r="N20" s="134"/>
      <c r="O20" s="134"/>
      <c r="P20" s="134"/>
      <c r="Q20" s="134"/>
      <c r="R20" s="134"/>
      <c r="S20" s="134"/>
      <c r="T20" s="136" t="s">
        <v>152</v>
      </c>
    </row>
    <row r="21" spans="1:20" ht="14.25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157</v>
      </c>
      <c r="O21" s="134"/>
      <c r="P21" s="134"/>
      <c r="Q21" s="134"/>
      <c r="R21" s="134"/>
      <c r="S21" s="134"/>
      <c r="T21" s="134"/>
    </row>
    <row r="22" spans="1:20" s="164" customFormat="1" ht="12" customHeight="1">
      <c r="A22" s="149"/>
      <c r="B22" s="149"/>
      <c r="C22" s="150" t="s">
        <v>163</v>
      </c>
      <c r="D22" s="151" t="str">
        <f>"1.3."&amp;N22</f>
        <v>1.3.1</v>
      </c>
      <c r="E22" s="152" t="s">
        <v>164</v>
      </c>
      <c r="F22" s="153" t="s">
        <v>151</v>
      </c>
      <c r="G22" s="153" t="s">
        <v>162</v>
      </c>
      <c r="H22" s="154">
        <f>SUM(I22:L22)</f>
        <v>1005.2599999999999</v>
      </c>
      <c r="I22" s="155"/>
      <c r="J22" s="155"/>
      <c r="K22" s="155">
        <v>1005.2599999999999</v>
      </c>
      <c r="L22" s="155"/>
      <c r="M22" s="149"/>
      <c r="N22" s="156" t="s">
        <v>149</v>
      </c>
      <c r="O22" s="157" t="s">
        <v>164</v>
      </c>
      <c r="P22" s="157" t="s">
        <v>165</v>
      </c>
      <c r="Q22" s="157" t="s">
        <v>166</v>
      </c>
      <c r="R22" s="157" t="s">
        <v>167</v>
      </c>
      <c r="S22" s="156" t="s">
        <v>168</v>
      </c>
      <c r="T22" s="156" t="s">
        <v>169</v>
      </c>
    </row>
    <row r="23" spans="1:20" s="165" customFormat="1" ht="12" customHeight="1">
      <c r="A23" s="149"/>
      <c r="B23" s="149"/>
      <c r="C23" s="150" t="s">
        <v>163</v>
      </c>
      <c r="D23" s="151" t="str">
        <f>"1.3."&amp;N23</f>
        <v>1.3.2</v>
      </c>
      <c r="E23" s="152" t="s">
        <v>170</v>
      </c>
      <c r="F23" s="153" t="s">
        <v>151</v>
      </c>
      <c r="G23" s="153" t="s">
        <v>162</v>
      </c>
      <c r="H23" s="154">
        <f>SUM(I23:L23)</f>
        <v>2622.7460000000001</v>
      </c>
      <c r="I23" s="155"/>
      <c r="J23" s="155"/>
      <c r="K23" s="155">
        <v>2622.7460000000001</v>
      </c>
      <c r="L23" s="155"/>
      <c r="M23" s="149"/>
      <c r="N23" s="156" t="s">
        <v>171</v>
      </c>
      <c r="O23" s="157" t="s">
        <v>170</v>
      </c>
      <c r="P23" s="157" t="s">
        <v>172</v>
      </c>
      <c r="Q23" s="157" t="s">
        <v>173</v>
      </c>
      <c r="R23" s="157" t="s">
        <v>174</v>
      </c>
      <c r="S23" s="156" t="s">
        <v>168</v>
      </c>
      <c r="T23" s="156" t="s">
        <v>169</v>
      </c>
    </row>
    <row r="24" spans="1:20" ht="12" customHeight="1">
      <c r="C24" s="62"/>
      <c r="D24" s="122"/>
      <c r="E24" s="163" t="s">
        <v>158</v>
      </c>
      <c r="F24" s="123"/>
      <c r="G24" s="123"/>
      <c r="H24" s="121"/>
      <c r="I24" s="121"/>
      <c r="J24" s="121"/>
      <c r="K24" s="121"/>
      <c r="L24" s="124"/>
      <c r="N24" s="134"/>
      <c r="O24" s="134"/>
      <c r="P24" s="134"/>
      <c r="Q24" s="134"/>
      <c r="R24" s="134"/>
      <c r="S24" s="134"/>
      <c r="T24" s="139" t="s">
        <v>175</v>
      </c>
    </row>
    <row r="25" spans="1:20" ht="12" customHeight="1">
      <c r="C25" s="62"/>
      <c r="D25" s="119" t="s">
        <v>176</v>
      </c>
      <c r="E25" s="129" t="s">
        <v>177</v>
      </c>
      <c r="F25" s="120" t="s">
        <v>151</v>
      </c>
      <c r="G25" s="72" t="s">
        <v>178</v>
      </c>
      <c r="H25" s="61">
        <f>SUM(I25:L25)</f>
        <v>1079205.9098</v>
      </c>
      <c r="I25" s="61">
        <f>SUM(I26:I39)</f>
        <v>1050840.1118000001</v>
      </c>
      <c r="J25" s="61">
        <f>SUM(J26:J39)</f>
        <v>0</v>
      </c>
      <c r="K25" s="61">
        <f>SUM(K26:K39)</f>
        <v>27142.115000000002</v>
      </c>
      <c r="L25" s="61">
        <f>SUM(L26:L39)</f>
        <v>1223.683</v>
      </c>
      <c r="N25" s="134"/>
      <c r="O25" s="134"/>
      <c r="P25" s="134"/>
      <c r="Q25" s="134"/>
      <c r="R25" s="134"/>
      <c r="S25" s="134"/>
      <c r="T25" s="136" t="s">
        <v>152</v>
      </c>
    </row>
    <row r="26" spans="1:20" ht="12" hidden="1" customHeight="1">
      <c r="C26" s="62"/>
      <c r="D26" s="126"/>
      <c r="E26" s="125"/>
      <c r="F26" s="123"/>
      <c r="G26" s="123"/>
      <c r="H26" s="121"/>
      <c r="I26" s="121"/>
      <c r="J26" s="121"/>
      <c r="K26" s="121"/>
      <c r="L26" s="124"/>
      <c r="N26" s="136" t="s">
        <v>157</v>
      </c>
      <c r="O26" s="134"/>
      <c r="P26" s="134"/>
      <c r="Q26" s="134"/>
      <c r="R26" s="134"/>
      <c r="S26" s="134"/>
      <c r="T26" s="134"/>
    </row>
    <row r="27" spans="1:20" s="165" customFormat="1" ht="12" customHeight="1">
      <c r="A27" s="149"/>
      <c r="B27" s="149"/>
      <c r="C27" s="150" t="s">
        <v>163</v>
      </c>
      <c r="D27" s="151" t="str">
        <f t="shared" ref="D27:D38" si="0">"1.4."&amp;N27</f>
        <v>1.4.1</v>
      </c>
      <c r="E27" s="152" t="s">
        <v>179</v>
      </c>
      <c r="F27" s="153" t="s">
        <v>151</v>
      </c>
      <c r="G27" s="153" t="s">
        <v>178</v>
      </c>
      <c r="H27" s="154">
        <f t="shared" ref="H27:H38" si="1">SUM(I27:L27)</f>
        <v>1238.1280000000002</v>
      </c>
      <c r="I27" s="170"/>
      <c r="J27" s="170"/>
      <c r="K27" s="170">
        <v>1238.1280000000002</v>
      </c>
      <c r="L27" s="171"/>
      <c r="M27" s="149"/>
      <c r="N27" s="156" t="s">
        <v>149</v>
      </c>
      <c r="O27" s="157" t="s">
        <v>179</v>
      </c>
      <c r="P27" s="157" t="s">
        <v>180</v>
      </c>
      <c r="Q27" s="157" t="s">
        <v>181</v>
      </c>
      <c r="R27" s="157" t="s">
        <v>182</v>
      </c>
      <c r="S27" s="156" t="s">
        <v>183</v>
      </c>
      <c r="T27" s="156" t="s">
        <v>184</v>
      </c>
    </row>
    <row r="28" spans="1:20" s="165" customFormat="1" ht="12" customHeight="1">
      <c r="A28" s="149"/>
      <c r="B28" s="149"/>
      <c r="C28" s="150" t="s">
        <v>163</v>
      </c>
      <c r="D28" s="151" t="str">
        <f t="shared" si="0"/>
        <v>1.4.2</v>
      </c>
      <c r="E28" s="152" t="s">
        <v>185</v>
      </c>
      <c r="F28" s="153" t="s">
        <v>151</v>
      </c>
      <c r="G28" s="153" t="s">
        <v>178</v>
      </c>
      <c r="H28" s="154">
        <f t="shared" si="1"/>
        <v>254810.51300000001</v>
      </c>
      <c r="I28" s="170">
        <v>251992.88500000001</v>
      </c>
      <c r="J28" s="170"/>
      <c r="K28" s="170">
        <v>2817.6279999999997</v>
      </c>
      <c r="L28" s="171"/>
      <c r="M28" s="149"/>
      <c r="N28" s="156" t="s">
        <v>171</v>
      </c>
      <c r="O28" s="157" t="s">
        <v>185</v>
      </c>
      <c r="P28" s="157" t="s">
        <v>186</v>
      </c>
      <c r="Q28" s="157" t="s">
        <v>187</v>
      </c>
      <c r="R28" s="157" t="s">
        <v>188</v>
      </c>
      <c r="S28" s="156" t="s">
        <v>183</v>
      </c>
      <c r="T28" s="156" t="s">
        <v>184</v>
      </c>
    </row>
    <row r="29" spans="1:20" s="165" customFormat="1" ht="12" customHeight="1">
      <c r="A29" s="149"/>
      <c r="B29" s="149"/>
      <c r="C29" s="150" t="s">
        <v>163</v>
      </c>
      <c r="D29" s="151" t="str">
        <f t="shared" si="0"/>
        <v>1.4.3</v>
      </c>
      <c r="E29" s="152" t="s">
        <v>189</v>
      </c>
      <c r="F29" s="153" t="s">
        <v>151</v>
      </c>
      <c r="G29" s="153" t="s">
        <v>178</v>
      </c>
      <c r="H29" s="154">
        <f t="shared" si="1"/>
        <v>2631.902</v>
      </c>
      <c r="I29" s="170"/>
      <c r="J29" s="170"/>
      <c r="K29" s="170">
        <v>2631.902</v>
      </c>
      <c r="L29" s="171"/>
      <c r="M29" s="149"/>
      <c r="N29" s="156" t="s">
        <v>190</v>
      </c>
      <c r="O29" s="157" t="s">
        <v>189</v>
      </c>
      <c r="P29" s="157" t="s">
        <v>191</v>
      </c>
      <c r="Q29" s="157" t="s">
        <v>192</v>
      </c>
      <c r="R29" s="157" t="s">
        <v>193</v>
      </c>
      <c r="S29" s="156" t="s">
        <v>183</v>
      </c>
      <c r="T29" s="156" t="s">
        <v>184</v>
      </c>
    </row>
    <row r="30" spans="1:20" s="165" customFormat="1" ht="12" customHeight="1">
      <c r="A30" s="149"/>
      <c r="B30" s="149"/>
      <c r="C30" s="150" t="s">
        <v>163</v>
      </c>
      <c r="D30" s="151" t="str">
        <f t="shared" si="0"/>
        <v>1.4.4</v>
      </c>
      <c r="E30" s="152" t="s">
        <v>194</v>
      </c>
      <c r="F30" s="153" t="s">
        <v>151</v>
      </c>
      <c r="G30" s="153" t="s">
        <v>178</v>
      </c>
      <c r="H30" s="154">
        <f t="shared" si="1"/>
        <v>22747.624000000003</v>
      </c>
      <c r="I30" s="170">
        <v>22747.624000000003</v>
      </c>
      <c r="J30" s="170"/>
      <c r="K30" s="170"/>
      <c r="L30" s="171"/>
      <c r="M30" s="149"/>
      <c r="N30" s="156" t="s">
        <v>195</v>
      </c>
      <c r="O30" s="157" t="s">
        <v>194</v>
      </c>
      <c r="P30" s="157" t="s">
        <v>196</v>
      </c>
      <c r="Q30" s="157" t="s">
        <v>197</v>
      </c>
      <c r="R30" s="157" t="s">
        <v>167</v>
      </c>
      <c r="S30" s="156" t="s">
        <v>183</v>
      </c>
      <c r="T30" s="156" t="s">
        <v>184</v>
      </c>
    </row>
    <row r="31" spans="1:20" s="165" customFormat="1" ht="12" customHeight="1">
      <c r="A31" s="149"/>
      <c r="B31" s="149"/>
      <c r="C31" s="150" t="s">
        <v>163</v>
      </c>
      <c r="D31" s="151" t="str">
        <f t="shared" si="0"/>
        <v>1.4.5</v>
      </c>
      <c r="E31" s="152" t="s">
        <v>198</v>
      </c>
      <c r="F31" s="153" t="s">
        <v>151</v>
      </c>
      <c r="G31" s="153" t="s">
        <v>178</v>
      </c>
      <c r="H31" s="154">
        <f t="shared" si="1"/>
        <v>30131.757000000001</v>
      </c>
      <c r="I31" s="170">
        <v>30131.757000000001</v>
      </c>
      <c r="J31" s="170"/>
      <c r="K31" s="170"/>
      <c r="L31" s="171"/>
      <c r="M31" s="149"/>
      <c r="N31" s="156" t="s">
        <v>199</v>
      </c>
      <c r="O31" s="157" t="s">
        <v>198</v>
      </c>
      <c r="P31" s="157" t="s">
        <v>200</v>
      </c>
      <c r="Q31" s="157" t="s">
        <v>201</v>
      </c>
      <c r="R31" s="157" t="s">
        <v>38</v>
      </c>
      <c r="S31" s="156" t="s">
        <v>183</v>
      </c>
      <c r="T31" s="156" t="s">
        <v>184</v>
      </c>
    </row>
    <row r="32" spans="1:20" s="165" customFormat="1" ht="12" customHeight="1">
      <c r="A32" s="149"/>
      <c r="B32" s="149"/>
      <c r="C32" s="150" t="s">
        <v>163</v>
      </c>
      <c r="D32" s="151" t="str">
        <f t="shared" si="0"/>
        <v>1.4.6</v>
      </c>
      <c r="E32" s="152" t="s">
        <v>202</v>
      </c>
      <c r="F32" s="153" t="s">
        <v>151</v>
      </c>
      <c r="G32" s="153" t="s">
        <v>178</v>
      </c>
      <c r="H32" s="154">
        <f t="shared" si="1"/>
        <v>3379.6077999999998</v>
      </c>
      <c r="I32" s="170">
        <v>3379.6077999999998</v>
      </c>
      <c r="J32" s="170"/>
      <c r="K32" s="170"/>
      <c r="L32" s="171"/>
      <c r="M32" s="149"/>
      <c r="N32" s="156" t="s">
        <v>203</v>
      </c>
      <c r="O32" s="157" t="s">
        <v>202</v>
      </c>
      <c r="P32" s="157" t="s">
        <v>204</v>
      </c>
      <c r="Q32" s="157" t="s">
        <v>205</v>
      </c>
      <c r="R32" s="157" t="s">
        <v>38</v>
      </c>
      <c r="S32" s="156" t="s">
        <v>183</v>
      </c>
      <c r="T32" s="156" t="s">
        <v>184</v>
      </c>
    </row>
    <row r="33" spans="1:20" s="165" customFormat="1" ht="12" customHeight="1">
      <c r="A33" s="149"/>
      <c r="B33" s="149"/>
      <c r="C33" s="150" t="s">
        <v>163</v>
      </c>
      <c r="D33" s="151" t="str">
        <f t="shared" si="0"/>
        <v>1.4.7</v>
      </c>
      <c r="E33" s="152" t="s">
        <v>206</v>
      </c>
      <c r="F33" s="153" t="s">
        <v>151</v>
      </c>
      <c r="G33" s="153" t="s">
        <v>178</v>
      </c>
      <c r="H33" s="154">
        <f t="shared" si="1"/>
        <v>756178.07</v>
      </c>
      <c r="I33" s="170">
        <v>742588.23800000001</v>
      </c>
      <c r="J33" s="170"/>
      <c r="K33" s="170">
        <v>13501.682999999999</v>
      </c>
      <c r="L33" s="171">
        <v>88.149000000000001</v>
      </c>
      <c r="M33" s="149"/>
      <c r="N33" s="156" t="s">
        <v>207</v>
      </c>
      <c r="O33" s="157" t="s">
        <v>206</v>
      </c>
      <c r="P33" s="157" t="s">
        <v>208</v>
      </c>
      <c r="Q33" s="157" t="s">
        <v>209</v>
      </c>
      <c r="R33" s="157" t="s">
        <v>210</v>
      </c>
      <c r="S33" s="156" t="s">
        <v>183</v>
      </c>
      <c r="T33" s="156" t="s">
        <v>184</v>
      </c>
    </row>
    <row r="34" spans="1:20" s="165" customFormat="1" ht="12" customHeight="1">
      <c r="A34" s="149"/>
      <c r="B34" s="149"/>
      <c r="C34" s="150" t="s">
        <v>163</v>
      </c>
      <c r="D34" s="151" t="str">
        <f t="shared" si="0"/>
        <v>1.4.8</v>
      </c>
      <c r="E34" s="152" t="s">
        <v>211</v>
      </c>
      <c r="F34" s="153" t="s">
        <v>151</v>
      </c>
      <c r="G34" s="153" t="s">
        <v>178</v>
      </c>
      <c r="H34" s="154">
        <f t="shared" si="1"/>
        <v>422.14</v>
      </c>
      <c r="I34" s="170"/>
      <c r="J34" s="170"/>
      <c r="K34" s="170">
        <v>422.14</v>
      </c>
      <c r="L34" s="171"/>
      <c r="M34" s="149"/>
      <c r="N34" s="156" t="s">
        <v>212</v>
      </c>
      <c r="O34" s="157" t="s">
        <v>211</v>
      </c>
      <c r="P34" s="157" t="s">
        <v>213</v>
      </c>
      <c r="Q34" s="157" t="s">
        <v>214</v>
      </c>
      <c r="R34" s="157" t="s">
        <v>38</v>
      </c>
      <c r="S34" s="156" t="s">
        <v>183</v>
      </c>
      <c r="T34" s="156" t="s">
        <v>184</v>
      </c>
    </row>
    <row r="35" spans="1:20" s="165" customFormat="1" ht="12" customHeight="1">
      <c r="A35" s="149"/>
      <c r="B35" s="149"/>
      <c r="C35" s="150" t="s">
        <v>163</v>
      </c>
      <c r="D35" s="151" t="str">
        <f t="shared" si="0"/>
        <v>1.4.9</v>
      </c>
      <c r="E35" s="152" t="s">
        <v>215</v>
      </c>
      <c r="F35" s="153" t="s">
        <v>151</v>
      </c>
      <c r="G35" s="153" t="s">
        <v>178</v>
      </c>
      <c r="H35" s="154">
        <f t="shared" si="1"/>
        <v>6423.9660000000003</v>
      </c>
      <c r="I35" s="170"/>
      <c r="J35" s="170"/>
      <c r="K35" s="170">
        <v>6423.9660000000003</v>
      </c>
      <c r="L35" s="171"/>
      <c r="M35" s="149"/>
      <c r="N35" s="156" t="s">
        <v>216</v>
      </c>
      <c r="O35" s="157" t="s">
        <v>215</v>
      </c>
      <c r="P35" s="157" t="s">
        <v>217</v>
      </c>
      <c r="Q35" s="157" t="s">
        <v>218</v>
      </c>
      <c r="R35" s="157" t="s">
        <v>167</v>
      </c>
      <c r="S35" s="156" t="s">
        <v>183</v>
      </c>
      <c r="T35" s="156" t="s">
        <v>184</v>
      </c>
    </row>
    <row r="36" spans="1:20" s="165" customFormat="1" ht="12" customHeight="1">
      <c r="A36" s="149"/>
      <c r="B36" s="149"/>
      <c r="C36" s="150" t="s">
        <v>163</v>
      </c>
      <c r="D36" s="151" t="str">
        <f t="shared" si="0"/>
        <v>1.4.10</v>
      </c>
      <c r="E36" s="152" t="s">
        <v>219</v>
      </c>
      <c r="F36" s="153" t="s">
        <v>151</v>
      </c>
      <c r="G36" s="153" t="s">
        <v>178</v>
      </c>
      <c r="H36" s="154">
        <f t="shared" si="1"/>
        <v>1011.802</v>
      </c>
      <c r="I36" s="170"/>
      <c r="J36" s="170"/>
      <c r="K36" s="170">
        <v>0</v>
      </c>
      <c r="L36" s="171">
        <v>1011.802</v>
      </c>
      <c r="M36" s="149"/>
      <c r="N36" s="156" t="s">
        <v>220</v>
      </c>
      <c r="O36" s="157" t="s">
        <v>219</v>
      </c>
      <c r="P36" s="157" t="s">
        <v>221</v>
      </c>
      <c r="Q36" s="157" t="s">
        <v>222</v>
      </c>
      <c r="R36" s="157" t="s">
        <v>38</v>
      </c>
      <c r="S36" s="156" t="s">
        <v>183</v>
      </c>
      <c r="T36" s="156" t="s">
        <v>184</v>
      </c>
    </row>
    <row r="37" spans="1:20" s="165" customFormat="1" ht="12" customHeight="1">
      <c r="A37" s="149"/>
      <c r="B37" s="149"/>
      <c r="C37" s="150" t="s">
        <v>163</v>
      </c>
      <c r="D37" s="151" t="str">
        <f t="shared" si="0"/>
        <v>1.4.11</v>
      </c>
      <c r="E37" s="152" t="s">
        <v>223</v>
      </c>
      <c r="F37" s="153" t="s">
        <v>151</v>
      </c>
      <c r="G37" s="153" t="s">
        <v>178</v>
      </c>
      <c r="H37" s="154">
        <f t="shared" si="1"/>
        <v>106.66800000000002</v>
      </c>
      <c r="I37" s="170"/>
      <c r="J37" s="170"/>
      <c r="K37" s="170">
        <v>106.66800000000002</v>
      </c>
      <c r="L37" s="171"/>
      <c r="M37" s="149"/>
      <c r="N37" s="156" t="s">
        <v>224</v>
      </c>
      <c r="O37" s="157" t="s">
        <v>223</v>
      </c>
      <c r="P37" s="157" t="s">
        <v>225</v>
      </c>
      <c r="Q37" s="157" t="s">
        <v>226</v>
      </c>
      <c r="R37" s="157" t="s">
        <v>227</v>
      </c>
      <c r="S37" s="156" t="s">
        <v>183</v>
      </c>
      <c r="T37" s="156" t="s">
        <v>184</v>
      </c>
    </row>
    <row r="38" spans="1:20" s="165" customFormat="1" ht="12" customHeight="1">
      <c r="A38" s="149"/>
      <c r="B38" s="149"/>
      <c r="C38" s="150" t="s">
        <v>163</v>
      </c>
      <c r="D38" s="151" t="str">
        <f t="shared" si="0"/>
        <v>1.4.12</v>
      </c>
      <c r="E38" s="152" t="s">
        <v>228</v>
      </c>
      <c r="F38" s="153" t="s">
        <v>151</v>
      </c>
      <c r="G38" s="153" t="s">
        <v>178</v>
      </c>
      <c r="H38" s="154">
        <f t="shared" si="1"/>
        <v>123.732</v>
      </c>
      <c r="I38" s="170"/>
      <c r="J38" s="170"/>
      <c r="K38" s="170">
        <v>0</v>
      </c>
      <c r="L38" s="171">
        <v>123.732</v>
      </c>
      <c r="M38" s="149"/>
      <c r="N38" s="156" t="s">
        <v>229</v>
      </c>
      <c r="O38" s="157" t="s">
        <v>228</v>
      </c>
      <c r="P38" s="157" t="s">
        <v>230</v>
      </c>
      <c r="Q38" s="157" t="s">
        <v>231</v>
      </c>
      <c r="R38" s="157" t="s">
        <v>38</v>
      </c>
      <c r="S38" s="156" t="s">
        <v>183</v>
      </c>
      <c r="T38" s="156" t="s">
        <v>184</v>
      </c>
    </row>
    <row r="39" spans="1:20" ht="12" customHeight="1">
      <c r="C39" s="62"/>
      <c r="D39" s="122"/>
      <c r="E39" s="125" t="s">
        <v>158</v>
      </c>
      <c r="F39" s="123"/>
      <c r="G39" s="123"/>
      <c r="H39" s="121"/>
      <c r="I39" s="121"/>
      <c r="J39" s="121"/>
      <c r="K39" s="121"/>
      <c r="L39" s="124"/>
      <c r="N39" s="134"/>
      <c r="O39" s="134"/>
      <c r="P39" s="134"/>
      <c r="Q39" s="134"/>
      <c r="R39" s="134"/>
      <c r="S39" s="134"/>
      <c r="T39" s="139" t="s">
        <v>232</v>
      </c>
    </row>
    <row r="40" spans="1:20" ht="12" customHeight="1">
      <c r="C40" s="62"/>
      <c r="D40" s="73" t="s">
        <v>171</v>
      </c>
      <c r="E40" s="127" t="s">
        <v>233</v>
      </c>
      <c r="F40" s="128" t="s">
        <v>151</v>
      </c>
      <c r="G40" s="128" t="s">
        <v>234</v>
      </c>
      <c r="H40" s="61">
        <f t="shared" ref="H40:H52" si="2">SUM(I40:L40)</f>
        <v>1855686.9620000001</v>
      </c>
      <c r="I40" s="61">
        <f>SUM(I42,I43,I44)</f>
        <v>0</v>
      </c>
      <c r="J40" s="61">
        <f>SUM(J41,J43,J44)</f>
        <v>0</v>
      </c>
      <c r="K40" s="61">
        <f>SUM(K41,K42,K44)</f>
        <v>1151109.4450000001</v>
      </c>
      <c r="L40" s="61">
        <f>SUM(L41,L42,L43)</f>
        <v>704577.51699999999</v>
      </c>
      <c r="N40" s="134"/>
      <c r="O40" s="134"/>
      <c r="P40" s="134"/>
      <c r="Q40" s="134"/>
      <c r="R40" s="134"/>
      <c r="S40" s="134"/>
      <c r="T40" s="136" t="s">
        <v>152</v>
      </c>
    </row>
    <row r="41" spans="1:20" ht="12" customHeight="1">
      <c r="C41" s="62"/>
      <c r="D41" s="119" t="s">
        <v>235</v>
      </c>
      <c r="E41" s="129" t="s">
        <v>144</v>
      </c>
      <c r="F41" s="120" t="s">
        <v>151</v>
      </c>
      <c r="G41" s="72" t="s">
        <v>236</v>
      </c>
      <c r="H41" s="61">
        <f t="shared" si="2"/>
        <v>0</v>
      </c>
      <c r="I41" s="133"/>
      <c r="J41" s="71"/>
      <c r="K41" s="71"/>
      <c r="L41" s="71"/>
      <c r="N41" s="134"/>
      <c r="O41" s="134"/>
      <c r="P41" s="134"/>
      <c r="Q41" s="134"/>
      <c r="R41" s="134"/>
      <c r="S41" s="134"/>
      <c r="T41" s="136" t="s">
        <v>152</v>
      </c>
    </row>
    <row r="42" spans="1:20" ht="12" customHeight="1">
      <c r="C42" s="62"/>
      <c r="D42" s="119" t="s">
        <v>237</v>
      </c>
      <c r="E42" s="129" t="s">
        <v>145</v>
      </c>
      <c r="F42" s="120" t="s">
        <v>151</v>
      </c>
      <c r="G42" s="72" t="s">
        <v>238</v>
      </c>
      <c r="H42" s="61">
        <f t="shared" si="2"/>
        <v>1151109.4450000001</v>
      </c>
      <c r="I42" s="71"/>
      <c r="J42" s="133"/>
      <c r="K42" s="71">
        <v>1151109.4450000001</v>
      </c>
      <c r="L42" s="71"/>
      <c r="N42" s="134"/>
      <c r="O42" s="134"/>
      <c r="P42" s="134"/>
      <c r="Q42" s="134"/>
      <c r="R42" s="134"/>
      <c r="S42" s="134"/>
      <c r="T42" s="136" t="s">
        <v>152</v>
      </c>
    </row>
    <row r="43" spans="1:20" ht="12" customHeight="1">
      <c r="C43" s="62"/>
      <c r="D43" s="119" t="s">
        <v>239</v>
      </c>
      <c r="E43" s="129" t="s">
        <v>146</v>
      </c>
      <c r="F43" s="120" t="s">
        <v>151</v>
      </c>
      <c r="G43" s="72" t="s">
        <v>240</v>
      </c>
      <c r="H43" s="61">
        <f t="shared" si="2"/>
        <v>704577.51699999999</v>
      </c>
      <c r="I43" s="71"/>
      <c r="J43" s="71"/>
      <c r="K43" s="133"/>
      <c r="L43" s="71">
        <v>704577.51699999999</v>
      </c>
      <c r="N43" s="134"/>
      <c r="O43" s="134"/>
      <c r="P43" s="134"/>
      <c r="Q43" s="134"/>
      <c r="R43" s="134"/>
      <c r="S43" s="134"/>
      <c r="T43" s="136" t="s">
        <v>152</v>
      </c>
    </row>
    <row r="44" spans="1:20" ht="12" customHeight="1">
      <c r="C44" s="62"/>
      <c r="D44" s="119" t="s">
        <v>241</v>
      </c>
      <c r="E44" s="129" t="s">
        <v>242</v>
      </c>
      <c r="F44" s="120" t="s">
        <v>151</v>
      </c>
      <c r="G44" s="72" t="s">
        <v>243</v>
      </c>
      <c r="H44" s="61">
        <f t="shared" si="2"/>
        <v>0</v>
      </c>
      <c r="I44" s="71"/>
      <c r="J44" s="71"/>
      <c r="K44" s="71"/>
      <c r="L44" s="133"/>
      <c r="N44" s="134"/>
      <c r="O44" s="134"/>
      <c r="P44" s="134"/>
      <c r="Q44" s="134"/>
      <c r="R44" s="134"/>
      <c r="S44" s="134"/>
      <c r="T44" s="136" t="s">
        <v>152</v>
      </c>
    </row>
    <row r="45" spans="1:20" ht="12" customHeight="1">
      <c r="C45" s="62"/>
      <c r="D45" s="73" t="s">
        <v>190</v>
      </c>
      <c r="E45" s="127" t="s">
        <v>244</v>
      </c>
      <c r="F45" s="128" t="s">
        <v>151</v>
      </c>
      <c r="G45" s="128" t="s">
        <v>245</v>
      </c>
      <c r="H45" s="61">
        <f t="shared" si="2"/>
        <v>0</v>
      </c>
      <c r="I45" s="71"/>
      <c r="J45" s="71"/>
      <c r="K45" s="71"/>
      <c r="L45" s="71"/>
      <c r="N45" s="134"/>
      <c r="O45" s="134"/>
      <c r="P45" s="134"/>
      <c r="Q45" s="134"/>
      <c r="R45" s="134"/>
      <c r="S45" s="134"/>
      <c r="T45" s="136" t="s">
        <v>152</v>
      </c>
    </row>
    <row r="46" spans="1:20" ht="12" customHeight="1">
      <c r="C46" s="62"/>
      <c r="D46" s="73" t="s">
        <v>195</v>
      </c>
      <c r="E46" s="127" t="s">
        <v>246</v>
      </c>
      <c r="F46" s="128" t="s">
        <v>151</v>
      </c>
      <c r="G46" s="128" t="s">
        <v>247</v>
      </c>
      <c r="H46" s="61">
        <f t="shared" si="2"/>
        <v>1046616.5329999998</v>
      </c>
      <c r="I46" s="61">
        <f>SUM(I47,I49,I52,I85)</f>
        <v>4408.4590000000007</v>
      </c>
      <c r="J46" s="61">
        <f>SUM(J47,J49,J52,J85)</f>
        <v>0</v>
      </c>
      <c r="K46" s="61">
        <f>SUM(K47,K49,K52,K85)</f>
        <v>440617.43499999994</v>
      </c>
      <c r="L46" s="61">
        <f>SUM(L47,L49,L52,L85)</f>
        <v>601590.63899999997</v>
      </c>
      <c r="N46" s="134"/>
      <c r="O46" s="134"/>
      <c r="P46" s="134"/>
      <c r="Q46" s="134"/>
      <c r="R46" s="134"/>
      <c r="S46" s="134"/>
      <c r="T46" s="136" t="s">
        <v>152</v>
      </c>
    </row>
    <row r="47" spans="1:20" ht="24" customHeight="1">
      <c r="C47" s="62"/>
      <c r="D47" s="119" t="s">
        <v>248</v>
      </c>
      <c r="E47" s="129" t="s">
        <v>249</v>
      </c>
      <c r="F47" s="120" t="s">
        <v>151</v>
      </c>
      <c r="G47" s="72" t="s">
        <v>250</v>
      </c>
      <c r="H47" s="61">
        <f t="shared" si="2"/>
        <v>190580.36799999999</v>
      </c>
      <c r="I47" s="166"/>
      <c r="J47" s="166"/>
      <c r="K47" s="166">
        <v>139299.95799999998</v>
      </c>
      <c r="L47" s="166">
        <v>51280.41</v>
      </c>
      <c r="N47" s="134"/>
      <c r="O47" s="134"/>
      <c r="P47" s="134"/>
      <c r="Q47" s="134"/>
      <c r="R47" s="134"/>
      <c r="S47" s="134"/>
      <c r="T47" s="136" t="s">
        <v>152</v>
      </c>
    </row>
    <row r="48" spans="1:20" ht="12" customHeight="1">
      <c r="C48" s="62"/>
      <c r="D48" s="119" t="s">
        <v>251</v>
      </c>
      <c r="E48" s="130" t="s">
        <v>252</v>
      </c>
      <c r="F48" s="120" t="s">
        <v>151</v>
      </c>
      <c r="G48" s="72" t="s">
        <v>253</v>
      </c>
      <c r="H48" s="61">
        <f t="shared" si="2"/>
        <v>0</v>
      </c>
      <c r="I48" s="166"/>
      <c r="J48" s="166"/>
      <c r="K48" s="166"/>
      <c r="L48" s="166"/>
      <c r="N48" s="134"/>
      <c r="O48" s="134"/>
      <c r="P48" s="134"/>
      <c r="Q48" s="134"/>
      <c r="R48" s="134"/>
      <c r="S48" s="134"/>
      <c r="T48" s="136" t="s">
        <v>152</v>
      </c>
    </row>
    <row r="49" spans="1:20" ht="12" customHeight="1">
      <c r="C49" s="62"/>
      <c r="D49" s="119" t="s">
        <v>254</v>
      </c>
      <c r="E49" s="129" t="s">
        <v>255</v>
      </c>
      <c r="F49" s="120" t="s">
        <v>151</v>
      </c>
      <c r="G49" s="72" t="s">
        <v>256</v>
      </c>
      <c r="H49" s="61">
        <f t="shared" si="2"/>
        <v>193296.55099999998</v>
      </c>
      <c r="I49" s="166">
        <v>3116.2870000000007</v>
      </c>
      <c r="J49" s="166"/>
      <c r="K49" s="166">
        <v>117152.90199999997</v>
      </c>
      <c r="L49" s="166">
        <v>73027.362000000008</v>
      </c>
      <c r="N49" s="134"/>
      <c r="O49" s="134"/>
      <c r="P49" s="134"/>
      <c r="Q49" s="134"/>
      <c r="R49" s="134"/>
      <c r="S49" s="134"/>
      <c r="T49" s="136" t="s">
        <v>152</v>
      </c>
    </row>
    <row r="50" spans="1:20" ht="12" customHeight="1">
      <c r="C50" s="62"/>
      <c r="D50" s="119" t="s">
        <v>257</v>
      </c>
      <c r="E50" s="130" t="s">
        <v>258</v>
      </c>
      <c r="F50" s="120" t="s">
        <v>151</v>
      </c>
      <c r="G50" s="72" t="s">
        <v>259</v>
      </c>
      <c r="H50" s="61">
        <f t="shared" si="2"/>
        <v>193296.55099999998</v>
      </c>
      <c r="I50" s="166">
        <v>3116.2870000000007</v>
      </c>
      <c r="J50" s="166">
        <v>0</v>
      </c>
      <c r="K50" s="166">
        <v>117152.90199999997</v>
      </c>
      <c r="L50" s="166">
        <v>73027.362000000008</v>
      </c>
      <c r="N50" s="134"/>
      <c r="O50" s="134"/>
      <c r="P50" s="134"/>
      <c r="Q50" s="134"/>
      <c r="R50" s="134"/>
      <c r="S50" s="134"/>
      <c r="T50" s="136" t="s">
        <v>152</v>
      </c>
    </row>
    <row r="51" spans="1:20" ht="12" customHeight="1">
      <c r="C51" s="62"/>
      <c r="D51" s="119" t="s">
        <v>260</v>
      </c>
      <c r="E51" s="131" t="s">
        <v>261</v>
      </c>
      <c r="F51" s="120" t="s">
        <v>151</v>
      </c>
      <c r="G51" s="72" t="s">
        <v>262</v>
      </c>
      <c r="H51" s="61">
        <f t="shared" si="2"/>
        <v>0</v>
      </c>
      <c r="I51" s="166"/>
      <c r="J51" s="166"/>
      <c r="K51" s="166"/>
      <c r="L51" s="166"/>
      <c r="N51" s="134"/>
      <c r="O51" s="134"/>
      <c r="P51" s="134"/>
      <c r="Q51" s="134"/>
      <c r="R51" s="134"/>
      <c r="S51" s="134"/>
      <c r="T51" s="136" t="s">
        <v>152</v>
      </c>
    </row>
    <row r="52" spans="1:20" ht="12" customHeight="1">
      <c r="C52" s="62"/>
      <c r="D52" s="119" t="s">
        <v>263</v>
      </c>
      <c r="E52" s="129" t="s">
        <v>264</v>
      </c>
      <c r="F52" s="120" t="s">
        <v>151</v>
      </c>
      <c r="G52" s="72" t="s">
        <v>265</v>
      </c>
      <c r="H52" s="61">
        <f t="shared" si="2"/>
        <v>161955.28799999997</v>
      </c>
      <c r="I52" s="61">
        <f>SUM(I53:I84)</f>
        <v>0</v>
      </c>
      <c r="J52" s="61">
        <f>SUM(J53:J84)</f>
        <v>0</v>
      </c>
      <c r="K52" s="61">
        <f>SUM(K53:K84)</f>
        <v>161955.28799999997</v>
      </c>
      <c r="L52" s="61">
        <f>SUM(L53:L84)</f>
        <v>0</v>
      </c>
      <c r="N52" s="134"/>
      <c r="O52" s="134"/>
      <c r="P52" s="134"/>
      <c r="Q52" s="134"/>
      <c r="R52" s="134"/>
      <c r="S52" s="134"/>
      <c r="T52" s="136" t="s">
        <v>152</v>
      </c>
    </row>
    <row r="53" spans="1:20" ht="12" hidden="1" customHeight="1">
      <c r="C53" s="62"/>
      <c r="D53" s="126"/>
      <c r="E53" s="125"/>
      <c r="F53" s="123"/>
      <c r="G53" s="123"/>
      <c r="H53" s="121"/>
      <c r="I53" s="121"/>
      <c r="J53" s="121"/>
      <c r="K53" s="121"/>
      <c r="L53" s="124"/>
      <c r="N53" s="136" t="s">
        <v>157</v>
      </c>
      <c r="O53" s="134"/>
      <c r="P53" s="134"/>
      <c r="Q53" s="134"/>
      <c r="R53" s="134"/>
      <c r="S53" s="134"/>
      <c r="T53" s="134"/>
    </row>
    <row r="54" spans="1:20" s="165" customFormat="1" ht="12" customHeight="1">
      <c r="A54" s="149"/>
      <c r="B54" s="149"/>
      <c r="C54" s="150" t="s">
        <v>163</v>
      </c>
      <c r="D54" s="151" t="str">
        <f t="shared" ref="D54:D83" si="3">"4.3."&amp;N54</f>
        <v>4.3.1</v>
      </c>
      <c r="E54" s="152" t="s">
        <v>179</v>
      </c>
      <c r="F54" s="153" t="s">
        <v>151</v>
      </c>
      <c r="G54" s="153" t="s">
        <v>265</v>
      </c>
      <c r="H54" s="154">
        <f t="shared" ref="H54:H83" si="4">SUM(I54:L54)</f>
        <v>4860.6729999999998</v>
      </c>
      <c r="I54" s="155"/>
      <c r="J54" s="155"/>
      <c r="K54" s="166">
        <v>4860.6729999999998</v>
      </c>
      <c r="L54" s="155"/>
      <c r="M54" s="149"/>
      <c r="N54" s="156" t="s">
        <v>149</v>
      </c>
      <c r="O54" s="157" t="s">
        <v>179</v>
      </c>
      <c r="P54" s="157" t="s">
        <v>180</v>
      </c>
      <c r="Q54" s="157" t="s">
        <v>181</v>
      </c>
      <c r="R54" s="157" t="s">
        <v>182</v>
      </c>
      <c r="S54" s="156" t="s">
        <v>183</v>
      </c>
      <c r="T54" s="156" t="s">
        <v>266</v>
      </c>
    </row>
    <row r="55" spans="1:20" s="165" customFormat="1" ht="12" customHeight="1">
      <c r="A55" s="149"/>
      <c r="B55" s="149"/>
      <c r="C55" s="150" t="s">
        <v>163</v>
      </c>
      <c r="D55" s="151" t="str">
        <f t="shared" si="3"/>
        <v>4.3.2</v>
      </c>
      <c r="E55" s="152" t="s">
        <v>267</v>
      </c>
      <c r="F55" s="153" t="s">
        <v>151</v>
      </c>
      <c r="G55" s="153" t="s">
        <v>265</v>
      </c>
      <c r="H55" s="154">
        <f t="shared" si="4"/>
        <v>55.160000000000004</v>
      </c>
      <c r="I55" s="155"/>
      <c r="J55" s="155"/>
      <c r="K55" s="166">
        <v>55.160000000000004</v>
      </c>
      <c r="L55" s="155"/>
      <c r="M55" s="149"/>
      <c r="N55" s="156" t="s">
        <v>171</v>
      </c>
      <c r="O55" s="157" t="s">
        <v>267</v>
      </c>
      <c r="P55" s="157" t="s">
        <v>268</v>
      </c>
      <c r="Q55" s="157" t="s">
        <v>269</v>
      </c>
      <c r="R55" s="157" t="s">
        <v>167</v>
      </c>
      <c r="S55" s="156" t="s">
        <v>183</v>
      </c>
      <c r="T55" s="156" t="s">
        <v>266</v>
      </c>
    </row>
    <row r="56" spans="1:20" s="165" customFormat="1" ht="12" customHeight="1">
      <c r="A56" s="149"/>
      <c r="B56" s="149"/>
      <c r="C56" s="150" t="s">
        <v>163</v>
      </c>
      <c r="D56" s="151" t="str">
        <f t="shared" si="3"/>
        <v>4.3.3</v>
      </c>
      <c r="E56" s="152" t="s">
        <v>270</v>
      </c>
      <c r="F56" s="153" t="s">
        <v>151</v>
      </c>
      <c r="G56" s="153" t="s">
        <v>265</v>
      </c>
      <c r="H56" s="154">
        <f t="shared" si="4"/>
        <v>9238.3389999999999</v>
      </c>
      <c r="I56" s="155"/>
      <c r="J56" s="155"/>
      <c r="K56" s="166">
        <v>9238.3389999999999</v>
      </c>
      <c r="L56" s="155"/>
      <c r="M56" s="149"/>
      <c r="N56" s="156" t="s">
        <v>190</v>
      </c>
      <c r="O56" s="157" t="s">
        <v>270</v>
      </c>
      <c r="P56" s="157" t="s">
        <v>271</v>
      </c>
      <c r="Q56" s="157" t="s">
        <v>272</v>
      </c>
      <c r="R56" s="157" t="s">
        <v>273</v>
      </c>
      <c r="S56" s="156" t="s">
        <v>183</v>
      </c>
      <c r="T56" s="156" t="s">
        <v>266</v>
      </c>
    </row>
    <row r="57" spans="1:20" s="165" customFormat="1" ht="12" customHeight="1">
      <c r="A57" s="149"/>
      <c r="B57" s="149"/>
      <c r="C57" s="150" t="s">
        <v>163</v>
      </c>
      <c r="D57" s="151" t="str">
        <f t="shared" si="3"/>
        <v>4.3.4</v>
      </c>
      <c r="E57" s="152" t="s">
        <v>274</v>
      </c>
      <c r="F57" s="153" t="s">
        <v>151</v>
      </c>
      <c r="G57" s="153" t="s">
        <v>265</v>
      </c>
      <c r="H57" s="154">
        <f t="shared" si="4"/>
        <v>1976.8899999999996</v>
      </c>
      <c r="I57" s="155"/>
      <c r="J57" s="155"/>
      <c r="K57" s="166">
        <v>1976.8899999999996</v>
      </c>
      <c r="L57" s="155"/>
      <c r="M57" s="149"/>
      <c r="N57" s="156" t="s">
        <v>195</v>
      </c>
      <c r="O57" s="157" t="s">
        <v>274</v>
      </c>
      <c r="P57" s="157" t="s">
        <v>275</v>
      </c>
      <c r="Q57" s="157" t="s">
        <v>276</v>
      </c>
      <c r="R57" s="157" t="s">
        <v>167</v>
      </c>
      <c r="S57" s="156" t="s">
        <v>183</v>
      </c>
      <c r="T57" s="156" t="s">
        <v>266</v>
      </c>
    </row>
    <row r="58" spans="1:20" s="165" customFormat="1" ht="12" customHeight="1">
      <c r="A58" s="149"/>
      <c r="B58" s="149"/>
      <c r="C58" s="150" t="s">
        <v>163</v>
      </c>
      <c r="D58" s="151" t="str">
        <f t="shared" si="3"/>
        <v>4.3.5</v>
      </c>
      <c r="E58" s="152" t="s">
        <v>198</v>
      </c>
      <c r="F58" s="153" t="s">
        <v>151</v>
      </c>
      <c r="G58" s="153" t="s">
        <v>265</v>
      </c>
      <c r="H58" s="154">
        <f t="shared" si="4"/>
        <v>223.79599999999999</v>
      </c>
      <c r="I58" s="155"/>
      <c r="J58" s="155"/>
      <c r="K58" s="166">
        <v>223.79599999999999</v>
      </c>
      <c r="L58" s="155"/>
      <c r="M58" s="149"/>
      <c r="N58" s="156" t="s">
        <v>199</v>
      </c>
      <c r="O58" s="157" t="s">
        <v>198</v>
      </c>
      <c r="P58" s="157" t="s">
        <v>200</v>
      </c>
      <c r="Q58" s="157" t="s">
        <v>201</v>
      </c>
      <c r="R58" s="157" t="s">
        <v>38</v>
      </c>
      <c r="S58" s="156" t="s">
        <v>183</v>
      </c>
      <c r="T58" s="156" t="s">
        <v>266</v>
      </c>
    </row>
    <row r="59" spans="1:20" s="165" customFormat="1" ht="12" customHeight="1">
      <c r="A59" s="149"/>
      <c r="B59" s="149"/>
      <c r="C59" s="150" t="s">
        <v>163</v>
      </c>
      <c r="D59" s="151" t="str">
        <f t="shared" si="3"/>
        <v>4.3.6</v>
      </c>
      <c r="E59" s="152" t="s">
        <v>277</v>
      </c>
      <c r="F59" s="153" t="s">
        <v>151</v>
      </c>
      <c r="G59" s="153" t="s">
        <v>265</v>
      </c>
      <c r="H59" s="154">
        <f t="shared" si="4"/>
        <v>6260.9880000000003</v>
      </c>
      <c r="I59" s="155"/>
      <c r="J59" s="155"/>
      <c r="K59" s="166">
        <v>6260.9880000000003</v>
      </c>
      <c r="L59" s="155"/>
      <c r="M59" s="149"/>
      <c r="N59" s="156" t="s">
        <v>203</v>
      </c>
      <c r="O59" s="157" t="s">
        <v>277</v>
      </c>
      <c r="P59" s="157" t="s">
        <v>278</v>
      </c>
      <c r="Q59" s="157" t="s">
        <v>279</v>
      </c>
      <c r="R59" s="157" t="s">
        <v>167</v>
      </c>
      <c r="S59" s="156" t="s">
        <v>183</v>
      </c>
      <c r="T59" s="156" t="s">
        <v>266</v>
      </c>
    </row>
    <row r="60" spans="1:20" s="165" customFormat="1" ht="12" customHeight="1">
      <c r="A60" s="149"/>
      <c r="B60" s="149"/>
      <c r="C60" s="150" t="s">
        <v>163</v>
      </c>
      <c r="D60" s="151" t="str">
        <f t="shared" si="3"/>
        <v>4.3.7</v>
      </c>
      <c r="E60" s="152" t="s">
        <v>280</v>
      </c>
      <c r="F60" s="153" t="s">
        <v>151</v>
      </c>
      <c r="G60" s="153" t="s">
        <v>265</v>
      </c>
      <c r="H60" s="154">
        <f t="shared" si="4"/>
        <v>2704.634</v>
      </c>
      <c r="I60" s="155"/>
      <c r="J60" s="155"/>
      <c r="K60" s="166">
        <v>2704.634</v>
      </c>
      <c r="L60" s="155"/>
      <c r="M60" s="149"/>
      <c r="N60" s="156" t="s">
        <v>207</v>
      </c>
      <c r="O60" s="157" t="s">
        <v>280</v>
      </c>
      <c r="P60" s="157" t="s">
        <v>281</v>
      </c>
      <c r="Q60" s="157" t="s">
        <v>282</v>
      </c>
      <c r="R60" s="157" t="s">
        <v>167</v>
      </c>
      <c r="S60" s="156" t="s">
        <v>183</v>
      </c>
      <c r="T60" s="156" t="s">
        <v>266</v>
      </c>
    </row>
    <row r="61" spans="1:20" s="165" customFormat="1" ht="12" customHeight="1">
      <c r="A61" s="149"/>
      <c r="B61" s="149"/>
      <c r="C61" s="150" t="s">
        <v>163</v>
      </c>
      <c r="D61" s="151" t="str">
        <f t="shared" si="3"/>
        <v>4.3.8</v>
      </c>
      <c r="E61" s="152" t="s">
        <v>283</v>
      </c>
      <c r="F61" s="153" t="s">
        <v>151</v>
      </c>
      <c r="G61" s="153" t="s">
        <v>265</v>
      </c>
      <c r="H61" s="154">
        <f t="shared" si="4"/>
        <v>10985.088</v>
      </c>
      <c r="I61" s="155"/>
      <c r="J61" s="155"/>
      <c r="K61" s="166">
        <v>10985.088</v>
      </c>
      <c r="L61" s="155"/>
      <c r="M61" s="149"/>
      <c r="N61" s="156" t="s">
        <v>212</v>
      </c>
      <c r="O61" s="157" t="s">
        <v>283</v>
      </c>
      <c r="P61" s="157" t="s">
        <v>284</v>
      </c>
      <c r="Q61" s="157" t="s">
        <v>285</v>
      </c>
      <c r="R61" s="157" t="s">
        <v>38</v>
      </c>
      <c r="S61" s="156" t="s">
        <v>183</v>
      </c>
      <c r="T61" s="156" t="s">
        <v>266</v>
      </c>
    </row>
    <row r="62" spans="1:20" s="165" customFormat="1" ht="12" customHeight="1">
      <c r="A62" s="149"/>
      <c r="B62" s="149"/>
      <c r="C62" s="150" t="s">
        <v>163</v>
      </c>
      <c r="D62" s="151" t="str">
        <f t="shared" si="3"/>
        <v>4.3.9</v>
      </c>
      <c r="E62" s="152" t="s">
        <v>286</v>
      </c>
      <c r="F62" s="153" t="s">
        <v>151</v>
      </c>
      <c r="G62" s="153" t="s">
        <v>265</v>
      </c>
      <c r="H62" s="154">
        <f t="shared" si="4"/>
        <v>13401.761</v>
      </c>
      <c r="I62" s="155"/>
      <c r="J62" s="155"/>
      <c r="K62" s="166">
        <v>13401.761</v>
      </c>
      <c r="L62" s="155"/>
      <c r="M62" s="149"/>
      <c r="N62" s="156" t="s">
        <v>216</v>
      </c>
      <c r="O62" s="157" t="s">
        <v>286</v>
      </c>
      <c r="P62" s="157" t="s">
        <v>287</v>
      </c>
      <c r="Q62" s="157" t="s">
        <v>288</v>
      </c>
      <c r="R62" s="157" t="s">
        <v>38</v>
      </c>
      <c r="S62" s="156" t="s">
        <v>183</v>
      </c>
      <c r="T62" s="156" t="s">
        <v>266</v>
      </c>
    </row>
    <row r="63" spans="1:20" s="165" customFormat="1" ht="12" customHeight="1">
      <c r="A63" s="149"/>
      <c r="B63" s="149"/>
      <c r="C63" s="150" t="s">
        <v>163</v>
      </c>
      <c r="D63" s="151" t="str">
        <f t="shared" si="3"/>
        <v>4.3.10</v>
      </c>
      <c r="E63" s="152" t="s">
        <v>219</v>
      </c>
      <c r="F63" s="153" t="s">
        <v>151</v>
      </c>
      <c r="G63" s="153" t="s">
        <v>265</v>
      </c>
      <c r="H63" s="154">
        <f t="shared" si="4"/>
        <v>8756.3119999999999</v>
      </c>
      <c r="I63" s="155"/>
      <c r="J63" s="155"/>
      <c r="K63" s="166">
        <v>8756.3119999999999</v>
      </c>
      <c r="L63" s="155"/>
      <c r="M63" s="149"/>
      <c r="N63" s="156" t="s">
        <v>220</v>
      </c>
      <c r="O63" s="157" t="s">
        <v>219</v>
      </c>
      <c r="P63" s="157" t="s">
        <v>221</v>
      </c>
      <c r="Q63" s="157" t="s">
        <v>222</v>
      </c>
      <c r="R63" s="157" t="s">
        <v>38</v>
      </c>
      <c r="S63" s="156" t="s">
        <v>183</v>
      </c>
      <c r="T63" s="156" t="s">
        <v>266</v>
      </c>
    </row>
    <row r="64" spans="1:20" s="165" customFormat="1" ht="12" customHeight="1">
      <c r="A64" s="149"/>
      <c r="B64" s="149"/>
      <c r="C64" s="150" t="s">
        <v>163</v>
      </c>
      <c r="D64" s="151" t="str">
        <f t="shared" si="3"/>
        <v>4.3.11</v>
      </c>
      <c r="E64" s="152" t="s">
        <v>211</v>
      </c>
      <c r="F64" s="153" t="s">
        <v>151</v>
      </c>
      <c r="G64" s="153" t="s">
        <v>265</v>
      </c>
      <c r="H64" s="154">
        <f t="shared" si="4"/>
        <v>13166.278</v>
      </c>
      <c r="I64" s="155"/>
      <c r="J64" s="155"/>
      <c r="K64" s="166">
        <v>13166.278</v>
      </c>
      <c r="L64" s="155"/>
      <c r="M64" s="149"/>
      <c r="N64" s="156" t="s">
        <v>224</v>
      </c>
      <c r="O64" s="157" t="s">
        <v>211</v>
      </c>
      <c r="P64" s="157" t="s">
        <v>213</v>
      </c>
      <c r="Q64" s="157" t="s">
        <v>214</v>
      </c>
      <c r="R64" s="157" t="s">
        <v>38</v>
      </c>
      <c r="S64" s="156" t="s">
        <v>183</v>
      </c>
      <c r="T64" s="156" t="s">
        <v>266</v>
      </c>
    </row>
    <row r="65" spans="1:20" s="165" customFormat="1" ht="12" customHeight="1">
      <c r="A65" s="149"/>
      <c r="B65" s="149"/>
      <c r="C65" s="150" t="s">
        <v>163</v>
      </c>
      <c r="D65" s="151" t="str">
        <f t="shared" si="3"/>
        <v>4.3.12</v>
      </c>
      <c r="E65" s="152" t="s">
        <v>289</v>
      </c>
      <c r="F65" s="153" t="s">
        <v>151</v>
      </c>
      <c r="G65" s="153" t="s">
        <v>265</v>
      </c>
      <c r="H65" s="154">
        <f t="shared" si="4"/>
        <v>15645.936</v>
      </c>
      <c r="I65" s="155"/>
      <c r="J65" s="155"/>
      <c r="K65" s="166">
        <v>15645.936</v>
      </c>
      <c r="L65" s="155"/>
      <c r="M65" s="149"/>
      <c r="N65" s="156" t="s">
        <v>229</v>
      </c>
      <c r="O65" s="157" t="s">
        <v>289</v>
      </c>
      <c r="P65" s="157" t="s">
        <v>290</v>
      </c>
      <c r="Q65" s="157" t="s">
        <v>291</v>
      </c>
      <c r="R65" s="157" t="s">
        <v>38</v>
      </c>
      <c r="S65" s="156" t="s">
        <v>183</v>
      </c>
      <c r="T65" s="156" t="s">
        <v>266</v>
      </c>
    </row>
    <row r="66" spans="1:20" s="165" customFormat="1" ht="12" customHeight="1">
      <c r="A66" s="149"/>
      <c r="B66" s="149"/>
      <c r="C66" s="150" t="s">
        <v>163</v>
      </c>
      <c r="D66" s="151" t="str">
        <f t="shared" si="3"/>
        <v>4.3.13</v>
      </c>
      <c r="E66" s="152" t="s">
        <v>215</v>
      </c>
      <c r="F66" s="153" t="s">
        <v>151</v>
      </c>
      <c r="G66" s="153" t="s">
        <v>265</v>
      </c>
      <c r="H66" s="154">
        <f t="shared" si="4"/>
        <v>19618.829000000002</v>
      </c>
      <c r="I66" s="155"/>
      <c r="J66" s="155"/>
      <c r="K66" s="166">
        <v>19618.829000000002</v>
      </c>
      <c r="L66" s="155"/>
      <c r="M66" s="149"/>
      <c r="N66" s="156" t="s">
        <v>292</v>
      </c>
      <c r="O66" s="157" t="s">
        <v>215</v>
      </c>
      <c r="P66" s="157" t="s">
        <v>217</v>
      </c>
      <c r="Q66" s="157" t="s">
        <v>218</v>
      </c>
      <c r="R66" s="157" t="s">
        <v>167</v>
      </c>
      <c r="S66" s="156" t="s">
        <v>183</v>
      </c>
      <c r="T66" s="156" t="s">
        <v>266</v>
      </c>
    </row>
    <row r="67" spans="1:20" s="165" customFormat="1" ht="12" customHeight="1">
      <c r="A67" s="149"/>
      <c r="B67" s="149"/>
      <c r="C67" s="150" t="s">
        <v>163</v>
      </c>
      <c r="D67" s="151" t="str">
        <f t="shared" si="3"/>
        <v>4.3.14</v>
      </c>
      <c r="E67" s="152" t="s">
        <v>293</v>
      </c>
      <c r="F67" s="153" t="s">
        <v>151</v>
      </c>
      <c r="G67" s="153" t="s">
        <v>265</v>
      </c>
      <c r="H67" s="154">
        <f t="shared" si="4"/>
        <v>14755.856000000002</v>
      </c>
      <c r="I67" s="155"/>
      <c r="J67" s="155"/>
      <c r="K67" s="166">
        <v>14755.856000000002</v>
      </c>
      <c r="L67" s="155"/>
      <c r="M67" s="149"/>
      <c r="N67" s="156" t="s">
        <v>294</v>
      </c>
      <c r="O67" s="157" t="s">
        <v>293</v>
      </c>
      <c r="P67" s="157" t="s">
        <v>295</v>
      </c>
      <c r="Q67" s="157" t="s">
        <v>296</v>
      </c>
      <c r="R67" s="157" t="s">
        <v>38</v>
      </c>
      <c r="S67" s="156" t="s">
        <v>183</v>
      </c>
      <c r="T67" s="156" t="s">
        <v>266</v>
      </c>
    </row>
    <row r="68" spans="1:20" s="165" customFormat="1" ht="12" customHeight="1">
      <c r="A68" s="149"/>
      <c r="B68" s="149"/>
      <c r="C68" s="150" t="s">
        <v>163</v>
      </c>
      <c r="D68" s="151" t="str">
        <f t="shared" si="3"/>
        <v>4.3.15</v>
      </c>
      <c r="E68" s="152" t="s">
        <v>297</v>
      </c>
      <c r="F68" s="153" t="s">
        <v>151</v>
      </c>
      <c r="G68" s="153" t="s">
        <v>265</v>
      </c>
      <c r="H68" s="154">
        <f t="shared" si="4"/>
        <v>1187.4359999999999</v>
      </c>
      <c r="I68" s="155"/>
      <c r="J68" s="155"/>
      <c r="K68" s="166">
        <v>1187.4359999999999</v>
      </c>
      <c r="L68" s="155"/>
      <c r="M68" s="149"/>
      <c r="N68" s="156" t="s">
        <v>298</v>
      </c>
      <c r="O68" s="157" t="s">
        <v>297</v>
      </c>
      <c r="P68" s="157" t="s">
        <v>299</v>
      </c>
      <c r="Q68" s="157" t="s">
        <v>300</v>
      </c>
      <c r="R68" s="157" t="s">
        <v>38</v>
      </c>
      <c r="S68" s="156" t="s">
        <v>183</v>
      </c>
      <c r="T68" s="156" t="s">
        <v>266</v>
      </c>
    </row>
    <row r="69" spans="1:20" s="165" customFormat="1" ht="12" customHeight="1">
      <c r="A69" s="149"/>
      <c r="B69" s="149"/>
      <c r="C69" s="150" t="s">
        <v>163</v>
      </c>
      <c r="D69" s="151" t="str">
        <f t="shared" si="3"/>
        <v>4.3.16</v>
      </c>
      <c r="E69" s="152" t="s">
        <v>301</v>
      </c>
      <c r="F69" s="153" t="s">
        <v>151</v>
      </c>
      <c r="G69" s="153" t="s">
        <v>265</v>
      </c>
      <c r="H69" s="154">
        <f t="shared" si="4"/>
        <v>3745.98</v>
      </c>
      <c r="I69" s="155"/>
      <c r="J69" s="155"/>
      <c r="K69" s="166">
        <v>3745.98</v>
      </c>
      <c r="L69" s="155"/>
      <c r="M69" s="149"/>
      <c r="N69" s="156" t="s">
        <v>302</v>
      </c>
      <c r="O69" s="157" t="s">
        <v>301</v>
      </c>
      <c r="P69" s="157" t="s">
        <v>303</v>
      </c>
      <c r="Q69" s="157" t="s">
        <v>304</v>
      </c>
      <c r="R69" s="157" t="s">
        <v>174</v>
      </c>
      <c r="S69" s="156" t="s">
        <v>183</v>
      </c>
      <c r="T69" s="156" t="s">
        <v>266</v>
      </c>
    </row>
    <row r="70" spans="1:20" s="165" customFormat="1" ht="12" customHeight="1">
      <c r="A70" s="149"/>
      <c r="B70" s="149"/>
      <c r="C70" s="150" t="s">
        <v>163</v>
      </c>
      <c r="D70" s="151" t="str">
        <f t="shared" si="3"/>
        <v>4.3.17</v>
      </c>
      <c r="E70" s="152" t="s">
        <v>305</v>
      </c>
      <c r="F70" s="153" t="s">
        <v>151</v>
      </c>
      <c r="G70" s="153" t="s">
        <v>265</v>
      </c>
      <c r="H70" s="154">
        <f t="shared" si="4"/>
        <v>1848.0550000000001</v>
      </c>
      <c r="I70" s="155"/>
      <c r="J70" s="155"/>
      <c r="K70" s="166">
        <v>1848.0550000000001</v>
      </c>
      <c r="L70" s="155"/>
      <c r="M70" s="149"/>
      <c r="N70" s="156" t="s">
        <v>306</v>
      </c>
      <c r="O70" s="157" t="s">
        <v>305</v>
      </c>
      <c r="P70" s="157" t="s">
        <v>307</v>
      </c>
      <c r="Q70" s="157" t="s">
        <v>308</v>
      </c>
      <c r="R70" s="157" t="s">
        <v>188</v>
      </c>
      <c r="S70" s="156" t="s">
        <v>183</v>
      </c>
      <c r="T70" s="156" t="s">
        <v>266</v>
      </c>
    </row>
    <row r="71" spans="1:20" s="165" customFormat="1" ht="12" customHeight="1">
      <c r="A71" s="149"/>
      <c r="B71" s="149"/>
      <c r="C71" s="150" t="s">
        <v>163</v>
      </c>
      <c r="D71" s="151" t="str">
        <f t="shared" si="3"/>
        <v>4.3.18</v>
      </c>
      <c r="E71" s="152" t="s">
        <v>309</v>
      </c>
      <c r="F71" s="153" t="s">
        <v>151</v>
      </c>
      <c r="G71" s="153" t="s">
        <v>265</v>
      </c>
      <c r="H71" s="154">
        <f t="shared" si="4"/>
        <v>4941.5460000000003</v>
      </c>
      <c r="I71" s="155"/>
      <c r="J71" s="155"/>
      <c r="K71" s="166">
        <v>4941.5460000000003</v>
      </c>
      <c r="L71" s="155"/>
      <c r="M71" s="149"/>
      <c r="N71" s="156" t="s">
        <v>310</v>
      </c>
      <c r="O71" s="157" t="s">
        <v>309</v>
      </c>
      <c r="P71" s="157" t="s">
        <v>311</v>
      </c>
      <c r="Q71" s="157" t="s">
        <v>312</v>
      </c>
      <c r="R71" s="157" t="s">
        <v>38</v>
      </c>
      <c r="S71" s="156" t="s">
        <v>183</v>
      </c>
      <c r="T71" s="156" t="s">
        <v>266</v>
      </c>
    </row>
    <row r="72" spans="1:20" s="165" customFormat="1" ht="12" customHeight="1">
      <c r="A72" s="149"/>
      <c r="B72" s="149"/>
      <c r="C72" s="150" t="s">
        <v>163</v>
      </c>
      <c r="D72" s="151" t="str">
        <f t="shared" si="3"/>
        <v>4.3.19</v>
      </c>
      <c r="E72" s="152" t="s">
        <v>189</v>
      </c>
      <c r="F72" s="153" t="s">
        <v>151</v>
      </c>
      <c r="G72" s="153" t="s">
        <v>265</v>
      </c>
      <c r="H72" s="154">
        <f t="shared" si="4"/>
        <v>10.898999999999999</v>
      </c>
      <c r="I72" s="155"/>
      <c r="J72" s="155"/>
      <c r="K72" s="166">
        <v>10.898999999999999</v>
      </c>
      <c r="L72" s="155"/>
      <c r="M72" s="149"/>
      <c r="N72" s="156" t="s">
        <v>313</v>
      </c>
      <c r="O72" s="157" t="s">
        <v>189</v>
      </c>
      <c r="P72" s="157" t="s">
        <v>191</v>
      </c>
      <c r="Q72" s="157" t="s">
        <v>192</v>
      </c>
      <c r="R72" s="157" t="s">
        <v>193</v>
      </c>
      <c r="S72" s="156" t="s">
        <v>183</v>
      </c>
      <c r="T72" s="156" t="s">
        <v>266</v>
      </c>
    </row>
    <row r="73" spans="1:20" s="165" customFormat="1" ht="12" customHeight="1">
      <c r="A73" s="149"/>
      <c r="B73" s="149"/>
      <c r="C73" s="150" t="s">
        <v>163</v>
      </c>
      <c r="D73" s="151" t="str">
        <f t="shared" si="3"/>
        <v>4.3.20</v>
      </c>
      <c r="E73" s="152" t="s">
        <v>314</v>
      </c>
      <c r="F73" s="153" t="s">
        <v>151</v>
      </c>
      <c r="G73" s="153" t="s">
        <v>265</v>
      </c>
      <c r="H73" s="154">
        <f t="shared" si="4"/>
        <v>651.92500000000018</v>
      </c>
      <c r="I73" s="155"/>
      <c r="J73" s="155"/>
      <c r="K73" s="166">
        <v>651.92500000000018</v>
      </c>
      <c r="L73" s="155"/>
      <c r="M73" s="149"/>
      <c r="N73" s="156" t="s">
        <v>315</v>
      </c>
      <c r="O73" s="157" t="s">
        <v>314</v>
      </c>
      <c r="P73" s="157" t="s">
        <v>316</v>
      </c>
      <c r="Q73" s="157" t="s">
        <v>317</v>
      </c>
      <c r="R73" s="157" t="s">
        <v>174</v>
      </c>
      <c r="S73" s="156" t="s">
        <v>183</v>
      </c>
      <c r="T73" s="156" t="s">
        <v>266</v>
      </c>
    </row>
    <row r="74" spans="1:20" s="165" customFormat="1" ht="12" customHeight="1">
      <c r="A74" s="149"/>
      <c r="B74" s="149"/>
      <c r="C74" s="150" t="s">
        <v>163</v>
      </c>
      <c r="D74" s="151" t="str">
        <f t="shared" si="3"/>
        <v>4.3.21</v>
      </c>
      <c r="E74" s="152" t="s">
        <v>223</v>
      </c>
      <c r="F74" s="153" t="s">
        <v>151</v>
      </c>
      <c r="G74" s="153" t="s">
        <v>265</v>
      </c>
      <c r="H74" s="154">
        <f t="shared" si="4"/>
        <v>1047.627</v>
      </c>
      <c r="I74" s="155"/>
      <c r="J74" s="155"/>
      <c r="K74" s="166">
        <v>1047.627</v>
      </c>
      <c r="L74" s="155"/>
      <c r="M74" s="149"/>
      <c r="N74" s="156" t="s">
        <v>318</v>
      </c>
      <c r="O74" s="157" t="s">
        <v>223</v>
      </c>
      <c r="P74" s="157" t="s">
        <v>225</v>
      </c>
      <c r="Q74" s="157" t="s">
        <v>226</v>
      </c>
      <c r="R74" s="157" t="s">
        <v>227</v>
      </c>
      <c r="S74" s="156" t="s">
        <v>183</v>
      </c>
      <c r="T74" s="156" t="s">
        <v>266</v>
      </c>
    </row>
    <row r="75" spans="1:20" s="165" customFormat="1" ht="12" customHeight="1">
      <c r="A75" s="149"/>
      <c r="B75" s="149"/>
      <c r="C75" s="150" t="s">
        <v>163</v>
      </c>
      <c r="D75" s="151" t="str">
        <f t="shared" si="3"/>
        <v>4.3.22</v>
      </c>
      <c r="E75" s="152" t="s">
        <v>319</v>
      </c>
      <c r="F75" s="153" t="s">
        <v>151</v>
      </c>
      <c r="G75" s="153" t="s">
        <v>265</v>
      </c>
      <c r="H75" s="154">
        <f t="shared" si="4"/>
        <v>673.29600000000005</v>
      </c>
      <c r="I75" s="155"/>
      <c r="J75" s="155"/>
      <c r="K75" s="166">
        <v>673.29600000000005</v>
      </c>
      <c r="L75" s="155"/>
      <c r="M75" s="149"/>
      <c r="N75" s="156" t="s">
        <v>320</v>
      </c>
      <c r="O75" s="157" t="s">
        <v>319</v>
      </c>
      <c r="P75" s="157" t="s">
        <v>321</v>
      </c>
      <c r="Q75" s="157" t="s">
        <v>322</v>
      </c>
      <c r="R75" s="157" t="s">
        <v>174</v>
      </c>
      <c r="S75" s="156" t="s">
        <v>183</v>
      </c>
      <c r="T75" s="156" t="s">
        <v>266</v>
      </c>
    </row>
    <row r="76" spans="1:20" s="165" customFormat="1" ht="12" customHeight="1">
      <c r="A76" s="149"/>
      <c r="B76" s="149"/>
      <c r="C76" s="150" t="s">
        <v>163</v>
      </c>
      <c r="D76" s="151" t="str">
        <f t="shared" si="3"/>
        <v>4.3.23</v>
      </c>
      <c r="E76" s="152" t="s">
        <v>323</v>
      </c>
      <c r="F76" s="153" t="s">
        <v>151</v>
      </c>
      <c r="G76" s="153" t="s">
        <v>265</v>
      </c>
      <c r="H76" s="154">
        <f t="shared" si="4"/>
        <v>8899.0229999999992</v>
      </c>
      <c r="I76" s="155"/>
      <c r="J76" s="155"/>
      <c r="K76" s="166">
        <v>8899.0229999999992</v>
      </c>
      <c r="L76" s="155"/>
      <c r="M76" s="149"/>
      <c r="N76" s="156" t="s">
        <v>324</v>
      </c>
      <c r="O76" s="157" t="s">
        <v>323</v>
      </c>
      <c r="P76" s="157" t="s">
        <v>325</v>
      </c>
      <c r="Q76" s="157" t="s">
        <v>326</v>
      </c>
      <c r="R76" s="157" t="s">
        <v>174</v>
      </c>
      <c r="S76" s="156" t="s">
        <v>183</v>
      </c>
      <c r="T76" s="156" t="s">
        <v>266</v>
      </c>
    </row>
    <row r="77" spans="1:20" s="165" customFormat="1" ht="12" customHeight="1">
      <c r="A77" s="149"/>
      <c r="B77" s="149"/>
      <c r="C77" s="150" t="s">
        <v>163</v>
      </c>
      <c r="D77" s="151" t="str">
        <f t="shared" si="3"/>
        <v>4.3.24</v>
      </c>
      <c r="E77" s="152" t="s">
        <v>327</v>
      </c>
      <c r="F77" s="153" t="s">
        <v>151</v>
      </c>
      <c r="G77" s="153" t="s">
        <v>265</v>
      </c>
      <c r="H77" s="154">
        <f t="shared" si="4"/>
        <v>13531.929</v>
      </c>
      <c r="I77" s="155"/>
      <c r="J77" s="155"/>
      <c r="K77" s="166">
        <v>13531.929</v>
      </c>
      <c r="L77" s="155"/>
      <c r="M77" s="149"/>
      <c r="N77" s="156" t="s">
        <v>328</v>
      </c>
      <c r="O77" s="157" t="s">
        <v>327</v>
      </c>
      <c r="P77" s="157" t="s">
        <v>329</v>
      </c>
      <c r="Q77" s="157" t="s">
        <v>330</v>
      </c>
      <c r="R77" s="157" t="s">
        <v>38</v>
      </c>
      <c r="S77" s="156" t="s">
        <v>183</v>
      </c>
      <c r="T77" s="156" t="s">
        <v>266</v>
      </c>
    </row>
    <row r="78" spans="1:20" s="165" customFormat="1" ht="12" customHeight="1">
      <c r="A78" s="149"/>
      <c r="B78" s="149"/>
      <c r="C78" s="150" t="s">
        <v>163</v>
      </c>
      <c r="D78" s="151" t="str">
        <f t="shared" si="3"/>
        <v>4.3.25</v>
      </c>
      <c r="E78" s="152" t="s">
        <v>202</v>
      </c>
      <c r="F78" s="153" t="s">
        <v>151</v>
      </c>
      <c r="G78" s="153" t="s">
        <v>265</v>
      </c>
      <c r="H78" s="154">
        <f t="shared" si="4"/>
        <v>294.58899999999994</v>
      </c>
      <c r="I78" s="155"/>
      <c r="J78" s="155"/>
      <c r="K78" s="166">
        <v>294.58899999999994</v>
      </c>
      <c r="L78" s="155"/>
      <c r="M78" s="149"/>
      <c r="N78" s="156" t="s">
        <v>331</v>
      </c>
      <c r="O78" s="157" t="s">
        <v>202</v>
      </c>
      <c r="P78" s="157" t="s">
        <v>204</v>
      </c>
      <c r="Q78" s="157" t="s">
        <v>205</v>
      </c>
      <c r="R78" s="157" t="s">
        <v>38</v>
      </c>
      <c r="S78" s="156" t="s">
        <v>183</v>
      </c>
      <c r="T78" s="156" t="s">
        <v>266</v>
      </c>
    </row>
    <row r="79" spans="1:20" s="165" customFormat="1" ht="12" customHeight="1">
      <c r="A79" s="149"/>
      <c r="B79" s="149"/>
      <c r="C79" s="150" t="s">
        <v>163</v>
      </c>
      <c r="D79" s="151" t="str">
        <f t="shared" si="3"/>
        <v>4.3.26</v>
      </c>
      <c r="E79" s="152" t="s">
        <v>332</v>
      </c>
      <c r="F79" s="153" t="s">
        <v>151</v>
      </c>
      <c r="G79" s="153" t="s">
        <v>265</v>
      </c>
      <c r="H79" s="154">
        <f t="shared" si="4"/>
        <v>2088.9580000000001</v>
      </c>
      <c r="I79" s="155"/>
      <c r="J79" s="155"/>
      <c r="K79" s="166">
        <v>2088.9580000000001</v>
      </c>
      <c r="L79" s="155"/>
      <c r="M79" s="149"/>
      <c r="N79" s="156" t="s">
        <v>333</v>
      </c>
      <c r="O79" s="157" t="s">
        <v>332</v>
      </c>
      <c r="P79" s="157" t="s">
        <v>334</v>
      </c>
      <c r="Q79" s="157" t="s">
        <v>335</v>
      </c>
      <c r="R79" s="157" t="s">
        <v>336</v>
      </c>
      <c r="S79" s="156" t="s">
        <v>183</v>
      </c>
      <c r="T79" s="156" t="s">
        <v>266</v>
      </c>
    </row>
    <row r="80" spans="1:20" s="165" customFormat="1" ht="12" customHeight="1">
      <c r="A80" s="149"/>
      <c r="B80" s="149"/>
      <c r="C80" s="150" t="s">
        <v>163</v>
      </c>
      <c r="D80" s="151" t="str">
        <f t="shared" si="3"/>
        <v>4.3.27</v>
      </c>
      <c r="E80" s="152" t="s">
        <v>337</v>
      </c>
      <c r="F80" s="153" t="s">
        <v>151</v>
      </c>
      <c r="G80" s="153" t="s">
        <v>265</v>
      </c>
      <c r="H80" s="154">
        <f t="shared" si="4"/>
        <v>338.80799999999999</v>
      </c>
      <c r="I80" s="155"/>
      <c r="J80" s="155"/>
      <c r="K80" s="166">
        <v>338.80799999999999</v>
      </c>
      <c r="L80" s="155"/>
      <c r="M80" s="149"/>
      <c r="N80" s="156" t="s">
        <v>338</v>
      </c>
      <c r="O80" s="157" t="s">
        <v>337</v>
      </c>
      <c r="P80" s="157" t="s">
        <v>339</v>
      </c>
      <c r="Q80" s="157" t="s">
        <v>340</v>
      </c>
      <c r="R80" s="157" t="s">
        <v>38</v>
      </c>
      <c r="S80" s="156" t="s">
        <v>183</v>
      </c>
      <c r="T80" s="156" t="s">
        <v>266</v>
      </c>
    </row>
    <row r="81" spans="1:20" s="165" customFormat="1" ht="12" customHeight="1">
      <c r="A81" s="149"/>
      <c r="B81" s="149"/>
      <c r="C81" s="150" t="s">
        <v>163</v>
      </c>
      <c r="D81" s="151" t="str">
        <f t="shared" si="3"/>
        <v>4.3.28</v>
      </c>
      <c r="E81" s="152" t="s">
        <v>185</v>
      </c>
      <c r="F81" s="153" t="s">
        <v>151</v>
      </c>
      <c r="G81" s="153" t="s">
        <v>265</v>
      </c>
      <c r="H81" s="154">
        <f t="shared" si="4"/>
        <v>724.06200000000001</v>
      </c>
      <c r="I81" s="155"/>
      <c r="J81" s="155"/>
      <c r="K81" s="166">
        <v>724.06200000000001</v>
      </c>
      <c r="L81" s="155"/>
      <c r="M81" s="149"/>
      <c r="N81" s="156" t="s">
        <v>341</v>
      </c>
      <c r="O81" s="157" t="s">
        <v>185</v>
      </c>
      <c r="P81" s="157" t="s">
        <v>186</v>
      </c>
      <c r="Q81" s="157" t="s">
        <v>187</v>
      </c>
      <c r="R81" s="157" t="s">
        <v>188</v>
      </c>
      <c r="S81" s="156" t="s">
        <v>183</v>
      </c>
      <c r="T81" s="156" t="s">
        <v>266</v>
      </c>
    </row>
    <row r="82" spans="1:20" s="165" customFormat="1" ht="12" customHeight="1">
      <c r="A82" s="149"/>
      <c r="B82" s="149"/>
      <c r="C82" s="150" t="s">
        <v>163</v>
      </c>
      <c r="D82" s="151" t="str">
        <f t="shared" si="3"/>
        <v>4.3.29</v>
      </c>
      <c r="E82" s="152" t="s">
        <v>194</v>
      </c>
      <c r="F82" s="153" t="s">
        <v>151</v>
      </c>
      <c r="G82" s="153" t="s">
        <v>265</v>
      </c>
      <c r="H82" s="154">
        <f t="shared" si="4"/>
        <v>80.441000000000003</v>
      </c>
      <c r="I82" s="155"/>
      <c r="J82" s="155"/>
      <c r="K82" s="166">
        <v>80.441000000000003</v>
      </c>
      <c r="L82" s="155"/>
      <c r="M82" s="149"/>
      <c r="N82" s="156" t="s">
        <v>342</v>
      </c>
      <c r="O82" s="157" t="s">
        <v>194</v>
      </c>
      <c r="P82" s="157" t="s">
        <v>196</v>
      </c>
      <c r="Q82" s="157" t="s">
        <v>197</v>
      </c>
      <c r="R82" s="157" t="s">
        <v>167</v>
      </c>
      <c r="S82" s="156" t="s">
        <v>183</v>
      </c>
      <c r="T82" s="156" t="s">
        <v>266</v>
      </c>
    </row>
    <row r="83" spans="1:20" s="165" customFormat="1" ht="12" customHeight="1">
      <c r="A83" s="149"/>
      <c r="B83" s="149"/>
      <c r="C83" s="150" t="s">
        <v>163</v>
      </c>
      <c r="D83" s="151" t="str">
        <f t="shared" si="3"/>
        <v>4.3.30</v>
      </c>
      <c r="E83" s="152" t="s">
        <v>343</v>
      </c>
      <c r="F83" s="153" t="s">
        <v>151</v>
      </c>
      <c r="G83" s="153" t="s">
        <v>265</v>
      </c>
      <c r="H83" s="154">
        <f t="shared" si="4"/>
        <v>240.17400000000001</v>
      </c>
      <c r="I83" s="155"/>
      <c r="J83" s="155"/>
      <c r="K83" s="166">
        <v>240.17400000000001</v>
      </c>
      <c r="L83" s="155"/>
      <c r="M83" s="149"/>
      <c r="N83" s="156" t="s">
        <v>344</v>
      </c>
      <c r="O83" s="157" t="s">
        <v>343</v>
      </c>
      <c r="P83" s="157" t="s">
        <v>345</v>
      </c>
      <c r="Q83" s="157" t="s">
        <v>346</v>
      </c>
      <c r="R83" s="157" t="s">
        <v>174</v>
      </c>
      <c r="S83" s="156" t="s">
        <v>183</v>
      </c>
      <c r="T83" s="156" t="s">
        <v>266</v>
      </c>
    </row>
    <row r="84" spans="1:20" ht="12" customHeight="1">
      <c r="C84" s="62"/>
      <c r="D84" s="122"/>
      <c r="E84" s="125" t="s">
        <v>158</v>
      </c>
      <c r="F84" s="123"/>
      <c r="G84" s="123"/>
      <c r="H84" s="121"/>
      <c r="I84" s="121"/>
      <c r="J84" s="121"/>
      <c r="K84" s="121"/>
      <c r="L84" s="124"/>
      <c r="N84" s="134"/>
      <c r="O84" s="134"/>
      <c r="P84" s="134"/>
      <c r="Q84" s="134"/>
      <c r="R84" s="134"/>
      <c r="S84" s="134"/>
      <c r="T84" s="139" t="s">
        <v>347</v>
      </c>
    </row>
    <row r="85" spans="1:20" ht="12" customHeight="1">
      <c r="C85" s="62"/>
      <c r="D85" s="119" t="s">
        <v>348</v>
      </c>
      <c r="E85" s="129" t="s">
        <v>349</v>
      </c>
      <c r="F85" s="120" t="s">
        <v>151</v>
      </c>
      <c r="G85" s="72" t="s">
        <v>350</v>
      </c>
      <c r="H85" s="61">
        <f t="shared" ref="H85:H93" si="5">SUM(I85:L85)</f>
        <v>500784.326</v>
      </c>
      <c r="I85" s="166">
        <v>1292.172</v>
      </c>
      <c r="J85" s="166">
        <v>0</v>
      </c>
      <c r="K85" s="166">
        <v>22209.287000000004</v>
      </c>
      <c r="L85" s="166">
        <v>477282.86699999997</v>
      </c>
      <c r="N85" s="134"/>
      <c r="O85" s="134"/>
      <c r="P85" s="134"/>
      <c r="Q85" s="134"/>
      <c r="R85" s="134"/>
      <c r="S85" s="134"/>
      <c r="T85" s="136" t="s">
        <v>152</v>
      </c>
    </row>
    <row r="86" spans="1:20" ht="12" customHeight="1">
      <c r="C86" s="62"/>
      <c r="D86" s="73" t="s">
        <v>199</v>
      </c>
      <c r="E86" s="127" t="s">
        <v>351</v>
      </c>
      <c r="F86" s="128" t="s">
        <v>151</v>
      </c>
      <c r="G86" s="128" t="s">
        <v>352</v>
      </c>
      <c r="H86" s="61">
        <f t="shared" si="5"/>
        <v>1855686.9618351003</v>
      </c>
      <c r="I86" s="166">
        <v>1144419.0008</v>
      </c>
      <c r="J86" s="166"/>
      <c r="K86" s="166">
        <v>711267.96103510016</v>
      </c>
      <c r="L86" s="166"/>
      <c r="N86" s="134"/>
      <c r="O86" s="134"/>
      <c r="P86" s="134"/>
      <c r="Q86" s="134"/>
      <c r="R86" s="134"/>
      <c r="S86" s="134"/>
      <c r="T86" s="136" t="s">
        <v>152</v>
      </c>
    </row>
    <row r="87" spans="1:20" ht="12" customHeight="1">
      <c r="C87" s="62"/>
      <c r="D87" s="73" t="s">
        <v>203</v>
      </c>
      <c r="E87" s="127" t="s">
        <v>353</v>
      </c>
      <c r="F87" s="128" t="s">
        <v>151</v>
      </c>
      <c r="G87" s="128" t="s">
        <v>354</v>
      </c>
      <c r="H87" s="61">
        <f t="shared" si="5"/>
        <v>2341.7130000000002</v>
      </c>
      <c r="I87" s="166">
        <v>2341.7130000000002</v>
      </c>
      <c r="J87" s="166"/>
      <c r="K87" s="166"/>
      <c r="L87" s="166"/>
      <c r="N87" s="134"/>
      <c r="O87" s="134"/>
      <c r="P87" s="134"/>
      <c r="Q87" s="134"/>
      <c r="R87" s="134"/>
      <c r="S87" s="134"/>
      <c r="T87" s="136" t="s">
        <v>152</v>
      </c>
    </row>
    <row r="88" spans="1:20" ht="12" customHeight="1">
      <c r="C88" s="62"/>
      <c r="D88" s="73" t="s">
        <v>207</v>
      </c>
      <c r="E88" s="127" t="s">
        <v>355</v>
      </c>
      <c r="F88" s="128" t="s">
        <v>151</v>
      </c>
      <c r="G88" s="128" t="s">
        <v>356</v>
      </c>
      <c r="H88" s="61">
        <f t="shared" si="5"/>
        <v>0</v>
      </c>
      <c r="I88" s="166"/>
      <c r="J88" s="166"/>
      <c r="K88" s="166"/>
      <c r="L88" s="166"/>
      <c r="N88" s="134"/>
      <c r="O88" s="134"/>
      <c r="P88" s="134"/>
      <c r="Q88" s="134"/>
      <c r="R88" s="134"/>
      <c r="S88" s="134"/>
      <c r="T88" s="136" t="s">
        <v>152</v>
      </c>
    </row>
    <row r="89" spans="1:20" ht="12" customHeight="1">
      <c r="C89" s="62"/>
      <c r="D89" s="73" t="s">
        <v>212</v>
      </c>
      <c r="E89" s="127" t="s">
        <v>357</v>
      </c>
      <c r="F89" s="128" t="s">
        <v>151</v>
      </c>
      <c r="G89" s="128" t="s">
        <v>358</v>
      </c>
      <c r="H89" s="61">
        <f t="shared" si="5"/>
        <v>134204.731</v>
      </c>
      <c r="I89" s="166"/>
      <c r="J89" s="166"/>
      <c r="K89" s="166">
        <v>29994.17</v>
      </c>
      <c r="L89" s="166">
        <v>104210.561</v>
      </c>
      <c r="N89" s="134"/>
      <c r="O89" s="134"/>
      <c r="P89" s="134"/>
      <c r="Q89" s="134"/>
      <c r="R89" s="134"/>
      <c r="S89" s="134"/>
      <c r="T89" s="136" t="s">
        <v>152</v>
      </c>
    </row>
    <row r="90" spans="1:20" ht="12" customHeight="1">
      <c r="C90" s="62"/>
      <c r="D90" s="119" t="s">
        <v>359</v>
      </c>
      <c r="E90" s="129" t="s">
        <v>360</v>
      </c>
      <c r="F90" s="120" t="s">
        <v>151</v>
      </c>
      <c r="G90" s="72" t="s">
        <v>361</v>
      </c>
      <c r="H90" s="61">
        <f t="shared" si="5"/>
        <v>0</v>
      </c>
      <c r="I90" s="166"/>
      <c r="J90" s="166"/>
      <c r="K90" s="166"/>
      <c r="L90" s="166"/>
      <c r="N90" s="134"/>
      <c r="O90" s="134"/>
      <c r="P90" s="134"/>
      <c r="Q90" s="134"/>
      <c r="R90" s="134"/>
      <c r="S90" s="134"/>
      <c r="T90" s="136" t="s">
        <v>152</v>
      </c>
    </row>
    <row r="91" spans="1:20" ht="12" customHeight="1">
      <c r="C91" s="62"/>
      <c r="D91" s="73" t="s">
        <v>216</v>
      </c>
      <c r="E91" s="127" t="s">
        <v>362</v>
      </c>
      <c r="F91" s="128" t="s">
        <v>151</v>
      </c>
      <c r="G91" s="128" t="s">
        <v>363</v>
      </c>
      <c r="H91" s="61">
        <f t="shared" si="5"/>
        <v>134204.73079999999</v>
      </c>
      <c r="I91" s="166"/>
      <c r="J91" s="166"/>
      <c r="K91" s="166">
        <v>23303.725764899998</v>
      </c>
      <c r="L91" s="166">
        <v>110901.00503509998</v>
      </c>
      <c r="N91" s="134"/>
      <c r="O91" s="134"/>
      <c r="P91" s="134"/>
      <c r="Q91" s="134"/>
      <c r="R91" s="134"/>
      <c r="S91" s="134"/>
      <c r="T91" s="136" t="s">
        <v>152</v>
      </c>
    </row>
    <row r="92" spans="1:20" ht="24" customHeight="1">
      <c r="C92" s="62"/>
      <c r="D92" s="73" t="s">
        <v>220</v>
      </c>
      <c r="E92" s="127" t="s">
        <v>364</v>
      </c>
      <c r="F92" s="128" t="s">
        <v>151</v>
      </c>
      <c r="G92" s="128" t="s">
        <v>365</v>
      </c>
      <c r="H92" s="61">
        <f t="shared" si="5"/>
        <v>2.0000002041342668E-4</v>
      </c>
      <c r="I92" s="61">
        <f>I89-I91</f>
        <v>0</v>
      </c>
      <c r="J92" s="61">
        <f>J89-J91</f>
        <v>0</v>
      </c>
      <c r="K92" s="61">
        <f>K89-K91</f>
        <v>6690.4442350999998</v>
      </c>
      <c r="L92" s="61">
        <f>L89-L91</f>
        <v>-6690.4440350999794</v>
      </c>
      <c r="N92" s="134"/>
      <c r="O92" s="134"/>
      <c r="P92" s="134"/>
      <c r="Q92" s="134"/>
      <c r="R92" s="134"/>
      <c r="S92" s="134"/>
      <c r="T92" s="136" t="s">
        <v>152</v>
      </c>
    </row>
    <row r="93" spans="1:20" ht="12" customHeight="1">
      <c r="C93" s="62"/>
      <c r="D93" s="73" t="s">
        <v>224</v>
      </c>
      <c r="E93" s="127" t="s">
        <v>366</v>
      </c>
      <c r="F93" s="128" t="s">
        <v>151</v>
      </c>
      <c r="G93" s="128" t="s">
        <v>367</v>
      </c>
      <c r="H93" s="61">
        <f t="shared" si="5"/>
        <v>-3.5099918022751808E-5</v>
      </c>
      <c r="I93" s="61">
        <f>SUM(I15,I40,I45)-SUM(I46,I86:I89)</f>
        <v>0</v>
      </c>
      <c r="J93" s="61">
        <f>SUM(J15,J40,J45)-SUM(J46,J86:J89)</f>
        <v>0</v>
      </c>
      <c r="K93" s="61">
        <f>SUM(K15,K40,K45)-SUM(K46,K86:K89)</f>
        <v>-3.5099918022751808E-5</v>
      </c>
      <c r="L93" s="61">
        <f>SUM(L15,L40,L45)-SUM(L46,L86:L89)</f>
        <v>0</v>
      </c>
      <c r="N93" s="134"/>
      <c r="O93" s="134"/>
      <c r="P93" s="134"/>
      <c r="Q93" s="134"/>
      <c r="R93" s="134"/>
      <c r="S93" s="134"/>
      <c r="T93" s="136" t="s">
        <v>152</v>
      </c>
    </row>
    <row r="94" spans="1:20" ht="18" customHeight="1">
      <c r="C94" s="62"/>
      <c r="D94" s="199" t="s">
        <v>368</v>
      </c>
      <c r="E94" s="200"/>
      <c r="F94" s="200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1:20" ht="12" customHeight="1">
      <c r="C95" s="62"/>
      <c r="D95" s="73" t="s">
        <v>229</v>
      </c>
      <c r="E95" s="127" t="s">
        <v>150</v>
      </c>
      <c r="F95" s="128" t="s">
        <v>369</v>
      </c>
      <c r="G95" s="128" t="s">
        <v>370</v>
      </c>
      <c r="H95" s="61">
        <f>SUM(I95:L95)</f>
        <v>139.88345898654561</v>
      </c>
      <c r="I95" s="61">
        <f>SUM(I96,I97,I100,I105)</f>
        <v>136.10096389302689</v>
      </c>
      <c r="J95" s="61">
        <f>SUM(J96,J97,J100,J105)</f>
        <v>0</v>
      </c>
      <c r="K95" s="61">
        <f>SUM(K96,K97,K100,K105)</f>
        <v>3.6378209311673877</v>
      </c>
      <c r="L95" s="61">
        <f>SUM(L96,L97,L100,L105)</f>
        <v>0.14467416235132771</v>
      </c>
      <c r="N95" s="134"/>
      <c r="O95" s="134"/>
      <c r="P95" s="134"/>
      <c r="Q95" s="134"/>
      <c r="R95" s="134"/>
      <c r="S95" s="134"/>
      <c r="T95" s="136" t="s">
        <v>152</v>
      </c>
    </row>
    <row r="96" spans="1:20" ht="12" customHeight="1">
      <c r="C96" s="62"/>
      <c r="D96" s="119" t="s">
        <v>371</v>
      </c>
      <c r="E96" s="129" t="s">
        <v>154</v>
      </c>
      <c r="F96" s="120" t="s">
        <v>369</v>
      </c>
      <c r="G96" s="72" t="s">
        <v>372</v>
      </c>
      <c r="H96" s="61">
        <f>SUM(I96:L96)</f>
        <v>11.861750845333523</v>
      </c>
      <c r="I96" s="166">
        <v>11.861750845333523</v>
      </c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152</v>
      </c>
    </row>
    <row r="97" spans="1:20" ht="12" customHeight="1">
      <c r="C97" s="62"/>
      <c r="D97" s="119" t="s">
        <v>373</v>
      </c>
      <c r="E97" s="129" t="s">
        <v>156</v>
      </c>
      <c r="F97" s="120" t="s">
        <v>369</v>
      </c>
      <c r="G97" s="72" t="s">
        <v>374</v>
      </c>
      <c r="H97" s="61">
        <f>SUM(I97:L97)</f>
        <v>0</v>
      </c>
      <c r="I97" s="61">
        <f>SUM(I98:I99)</f>
        <v>0</v>
      </c>
      <c r="J97" s="61">
        <f>SUM(J98:J99)</f>
        <v>0</v>
      </c>
      <c r="K97" s="61">
        <f>SUM(K98:K99)</f>
        <v>0</v>
      </c>
      <c r="L97" s="61">
        <f>SUM(L98:L99)</f>
        <v>0</v>
      </c>
      <c r="N97" s="134"/>
      <c r="O97" s="134"/>
      <c r="P97" s="134"/>
      <c r="Q97" s="134"/>
      <c r="R97" s="134"/>
      <c r="S97" s="134"/>
      <c r="T97" s="136" t="s">
        <v>152</v>
      </c>
    </row>
    <row r="98" spans="1:20" ht="12" hidden="1" customHeight="1">
      <c r="C98" s="62"/>
      <c r="D98" s="126"/>
      <c r="E98" s="125"/>
      <c r="F98" s="123"/>
      <c r="G98" s="123"/>
      <c r="H98" s="121"/>
      <c r="I98" s="121"/>
      <c r="J98" s="121"/>
      <c r="K98" s="121"/>
      <c r="L98" s="124"/>
      <c r="N98" s="136" t="s">
        <v>157</v>
      </c>
      <c r="O98" s="134"/>
      <c r="P98" s="134"/>
      <c r="Q98" s="134"/>
      <c r="R98" s="134"/>
      <c r="S98" s="134"/>
      <c r="T98" s="134"/>
    </row>
    <row r="99" spans="1:20" ht="12" customHeight="1">
      <c r="C99" s="62"/>
      <c r="D99" s="122"/>
      <c r="E99" s="125" t="s">
        <v>158</v>
      </c>
      <c r="F99" s="123"/>
      <c r="G99" s="123"/>
      <c r="H99" s="121"/>
      <c r="I99" s="121"/>
      <c r="J99" s="121"/>
      <c r="K99" s="121"/>
      <c r="L99" s="124"/>
      <c r="N99" s="134"/>
      <c r="O99" s="134"/>
      <c r="P99" s="134"/>
      <c r="Q99" s="134"/>
      <c r="R99" s="134"/>
      <c r="S99" s="134"/>
      <c r="T99" s="139" t="s">
        <v>375</v>
      </c>
    </row>
    <row r="100" spans="1:20" ht="12" customHeight="1">
      <c r="C100" s="62"/>
      <c r="D100" s="119" t="s">
        <v>376</v>
      </c>
      <c r="E100" s="129" t="s">
        <v>161</v>
      </c>
      <c r="F100" s="120" t="s">
        <v>369</v>
      </c>
      <c r="G100" s="72" t="s">
        <v>377</v>
      </c>
      <c r="H100" s="61">
        <f>SUM(I100:L100)</f>
        <v>0.42885034640940151</v>
      </c>
      <c r="I100" s="61">
        <f>SUM(I101:I104)</f>
        <v>0</v>
      </c>
      <c r="J100" s="61">
        <f>SUM(J101:J104)</f>
        <v>0</v>
      </c>
      <c r="K100" s="61">
        <f>SUM(K101:K104)</f>
        <v>0.42885034640940151</v>
      </c>
      <c r="L100" s="61">
        <f>SUM(L101:L104)</f>
        <v>0</v>
      </c>
      <c r="N100" s="134"/>
      <c r="O100" s="134"/>
      <c r="P100" s="134"/>
      <c r="Q100" s="134"/>
      <c r="R100" s="134"/>
      <c r="S100" s="134"/>
      <c r="T100" s="136" t="s">
        <v>152</v>
      </c>
    </row>
    <row r="101" spans="1:20" ht="12" hidden="1" customHeight="1">
      <c r="C101" s="62"/>
      <c r="D101" s="126"/>
      <c r="E101" s="125"/>
      <c r="F101" s="123"/>
      <c r="G101" s="123"/>
      <c r="H101" s="121"/>
      <c r="I101" s="121"/>
      <c r="J101" s="121"/>
      <c r="K101" s="121"/>
      <c r="L101" s="124"/>
      <c r="N101" s="136" t="s">
        <v>157</v>
      </c>
      <c r="O101" s="134"/>
      <c r="P101" s="134"/>
      <c r="Q101" s="134"/>
      <c r="R101" s="134"/>
      <c r="S101" s="134"/>
      <c r="T101" s="134"/>
    </row>
    <row r="102" spans="1:20" s="165" customFormat="1" ht="12" customHeight="1">
      <c r="A102" s="149"/>
      <c r="B102" s="149"/>
      <c r="C102" s="150" t="s">
        <v>163</v>
      </c>
      <c r="D102" s="151" t="str">
        <f>"12.3."&amp;N102</f>
        <v>12.3.1</v>
      </c>
      <c r="E102" s="152" t="s">
        <v>164</v>
      </c>
      <c r="F102" s="153" t="s">
        <v>369</v>
      </c>
      <c r="G102" s="153" t="s">
        <v>377</v>
      </c>
      <c r="H102" s="154">
        <f>SUM(I102:L102)</f>
        <v>0.11885034640940151</v>
      </c>
      <c r="I102" s="155"/>
      <c r="J102" s="155"/>
      <c r="K102" s="166">
        <v>0.11885034640940151</v>
      </c>
      <c r="L102" s="155"/>
      <c r="M102" s="149"/>
      <c r="N102" s="156" t="s">
        <v>149</v>
      </c>
      <c r="O102" s="157" t="s">
        <v>164</v>
      </c>
      <c r="P102" s="157" t="s">
        <v>165</v>
      </c>
      <c r="Q102" s="157" t="s">
        <v>166</v>
      </c>
      <c r="R102" s="157" t="s">
        <v>167</v>
      </c>
      <c r="S102" s="156" t="s">
        <v>168</v>
      </c>
      <c r="T102" s="156" t="s">
        <v>378</v>
      </c>
    </row>
    <row r="103" spans="1:20" s="165" customFormat="1" ht="12" customHeight="1">
      <c r="A103" s="149"/>
      <c r="B103" s="149"/>
      <c r="C103" s="150" t="s">
        <v>163</v>
      </c>
      <c r="D103" s="151" t="str">
        <f>"12.3."&amp;N103</f>
        <v>12.3.2</v>
      </c>
      <c r="E103" s="152" t="s">
        <v>170</v>
      </c>
      <c r="F103" s="153" t="s">
        <v>369</v>
      </c>
      <c r="G103" s="153" t="s">
        <v>377</v>
      </c>
      <c r="H103" s="154">
        <f>SUM(I103:L103)</f>
        <v>0.31</v>
      </c>
      <c r="I103" s="155"/>
      <c r="J103" s="155"/>
      <c r="K103" s="166">
        <v>0.31</v>
      </c>
      <c r="L103" s="155"/>
      <c r="M103" s="149"/>
      <c r="N103" s="156" t="s">
        <v>171</v>
      </c>
      <c r="O103" s="157" t="s">
        <v>170</v>
      </c>
      <c r="P103" s="157" t="s">
        <v>172</v>
      </c>
      <c r="Q103" s="157" t="s">
        <v>173</v>
      </c>
      <c r="R103" s="157" t="s">
        <v>174</v>
      </c>
      <c r="S103" s="156" t="s">
        <v>168</v>
      </c>
      <c r="T103" s="156" t="s">
        <v>378</v>
      </c>
    </row>
    <row r="104" spans="1:20" ht="12" customHeight="1">
      <c r="C104" s="62"/>
      <c r="D104" s="122"/>
      <c r="E104" s="125" t="s">
        <v>158</v>
      </c>
      <c r="F104" s="123"/>
      <c r="G104" s="123"/>
      <c r="H104" s="121"/>
      <c r="I104" s="121"/>
      <c r="J104" s="121"/>
      <c r="K104" s="121"/>
      <c r="L104" s="124"/>
      <c r="N104" s="134"/>
      <c r="O104" s="134"/>
      <c r="P104" s="134"/>
      <c r="Q104" s="134"/>
      <c r="R104" s="134"/>
      <c r="S104" s="134"/>
      <c r="T104" s="139" t="s">
        <v>379</v>
      </c>
    </row>
    <row r="105" spans="1:20" ht="12" customHeight="1">
      <c r="C105" s="62"/>
      <c r="D105" s="119" t="s">
        <v>380</v>
      </c>
      <c r="E105" s="129" t="s">
        <v>177</v>
      </c>
      <c r="F105" s="120" t="s">
        <v>369</v>
      </c>
      <c r="G105" s="72" t="s">
        <v>381</v>
      </c>
      <c r="H105" s="61">
        <f>SUM(I105:L105)</f>
        <v>127.59285779480268</v>
      </c>
      <c r="I105" s="61">
        <f>SUM(I106:I119)</f>
        <v>124.23921304769337</v>
      </c>
      <c r="J105" s="61">
        <f>SUM(J106:J119)</f>
        <v>0</v>
      </c>
      <c r="K105" s="61">
        <f>SUM(K106:K119)</f>
        <v>3.2089705847579864</v>
      </c>
      <c r="L105" s="61">
        <f>SUM(L106:L119)</f>
        <v>0.14467416235132771</v>
      </c>
      <c r="N105" s="134"/>
      <c r="O105" s="134"/>
      <c r="P105" s="134"/>
      <c r="Q105" s="134"/>
      <c r="R105" s="134"/>
      <c r="S105" s="134"/>
      <c r="T105" s="136" t="s">
        <v>152</v>
      </c>
    </row>
    <row r="106" spans="1:20" ht="12" hidden="1" customHeight="1">
      <c r="C106" s="62"/>
      <c r="D106" s="126"/>
      <c r="E106" s="125"/>
      <c r="F106" s="123"/>
      <c r="G106" s="123"/>
      <c r="H106" s="121"/>
      <c r="I106" s="121"/>
      <c r="J106" s="121"/>
      <c r="K106" s="121"/>
      <c r="L106" s="124"/>
      <c r="N106" s="136" t="s">
        <v>157</v>
      </c>
      <c r="O106" s="134"/>
      <c r="P106" s="134"/>
      <c r="Q106" s="134"/>
      <c r="R106" s="134"/>
      <c r="S106" s="134"/>
      <c r="T106" s="134"/>
    </row>
    <row r="107" spans="1:20" s="165" customFormat="1" ht="12" customHeight="1">
      <c r="A107" s="149"/>
      <c r="B107" s="149"/>
      <c r="C107" s="150" t="s">
        <v>163</v>
      </c>
      <c r="D107" s="151" t="str">
        <f t="shared" ref="D107:D118" si="6">"12.4."&amp;N107</f>
        <v>12.4.1</v>
      </c>
      <c r="E107" s="152" t="s">
        <v>179</v>
      </c>
      <c r="F107" s="153" t="s">
        <v>369</v>
      </c>
      <c r="G107" s="153" t="s">
        <v>381</v>
      </c>
      <c r="H107" s="154">
        <f t="shared" ref="H107:H118" si="7">SUM(I107:L107)</f>
        <v>0.14638197252370483</v>
      </c>
      <c r="I107" s="166">
        <v>0</v>
      </c>
      <c r="J107" s="166"/>
      <c r="K107" s="166">
        <v>0.14638197252370483</v>
      </c>
      <c r="L107" s="166">
        <v>0</v>
      </c>
      <c r="M107" s="149"/>
      <c r="N107" s="156" t="s">
        <v>149</v>
      </c>
      <c r="O107" s="157" t="s">
        <v>179</v>
      </c>
      <c r="P107" s="157" t="s">
        <v>180</v>
      </c>
      <c r="Q107" s="157" t="s">
        <v>181</v>
      </c>
      <c r="R107" s="157" t="s">
        <v>182</v>
      </c>
      <c r="S107" s="156" t="s">
        <v>183</v>
      </c>
      <c r="T107" s="156" t="s">
        <v>382</v>
      </c>
    </row>
    <row r="108" spans="1:20" s="165" customFormat="1" ht="12" customHeight="1">
      <c r="A108" s="149"/>
      <c r="B108" s="149"/>
      <c r="C108" s="150" t="s">
        <v>163</v>
      </c>
      <c r="D108" s="151" t="str">
        <f t="shared" si="6"/>
        <v>12.4.2</v>
      </c>
      <c r="E108" s="152" t="s">
        <v>185</v>
      </c>
      <c r="F108" s="153" t="s">
        <v>369</v>
      </c>
      <c r="G108" s="153" t="s">
        <v>381</v>
      </c>
      <c r="H108" s="154">
        <f t="shared" si="7"/>
        <v>30.12585573762739</v>
      </c>
      <c r="I108" s="166">
        <v>29.792731905133479</v>
      </c>
      <c r="J108" s="166"/>
      <c r="K108" s="166">
        <v>0.3331238324939112</v>
      </c>
      <c r="L108" s="166">
        <v>0</v>
      </c>
      <c r="M108" s="149"/>
      <c r="N108" s="156" t="s">
        <v>171</v>
      </c>
      <c r="O108" s="157" t="s">
        <v>185</v>
      </c>
      <c r="P108" s="157" t="s">
        <v>186</v>
      </c>
      <c r="Q108" s="157" t="s">
        <v>187</v>
      </c>
      <c r="R108" s="157" t="s">
        <v>188</v>
      </c>
      <c r="S108" s="156" t="s">
        <v>183</v>
      </c>
      <c r="T108" s="156" t="s">
        <v>382</v>
      </c>
    </row>
    <row r="109" spans="1:20" s="165" customFormat="1" ht="12" customHeight="1">
      <c r="A109" s="149"/>
      <c r="B109" s="149"/>
      <c r="C109" s="150" t="s">
        <v>163</v>
      </c>
      <c r="D109" s="151" t="str">
        <f t="shared" si="6"/>
        <v>12.4.3</v>
      </c>
      <c r="E109" s="152" t="s">
        <v>189</v>
      </c>
      <c r="F109" s="153" t="s">
        <v>369</v>
      </c>
      <c r="G109" s="153" t="s">
        <v>381</v>
      </c>
      <c r="H109" s="154">
        <f t="shared" si="7"/>
        <v>0.31116573266179565</v>
      </c>
      <c r="I109" s="166">
        <v>0</v>
      </c>
      <c r="J109" s="166"/>
      <c r="K109" s="166">
        <v>0.31116573266179565</v>
      </c>
      <c r="L109" s="166">
        <v>0</v>
      </c>
      <c r="M109" s="149"/>
      <c r="N109" s="156" t="s">
        <v>190</v>
      </c>
      <c r="O109" s="157" t="s">
        <v>189</v>
      </c>
      <c r="P109" s="157" t="s">
        <v>191</v>
      </c>
      <c r="Q109" s="157" t="s">
        <v>192</v>
      </c>
      <c r="R109" s="157" t="s">
        <v>193</v>
      </c>
      <c r="S109" s="156" t="s">
        <v>183</v>
      </c>
      <c r="T109" s="156" t="s">
        <v>382</v>
      </c>
    </row>
    <row r="110" spans="1:20" s="165" customFormat="1" ht="12" customHeight="1">
      <c r="A110" s="149"/>
      <c r="B110" s="149"/>
      <c r="C110" s="150" t="s">
        <v>163</v>
      </c>
      <c r="D110" s="151" t="str">
        <f t="shared" si="6"/>
        <v>12.4.4</v>
      </c>
      <c r="E110" s="152" t="s">
        <v>194</v>
      </c>
      <c r="F110" s="153" t="s">
        <v>369</v>
      </c>
      <c r="G110" s="153" t="s">
        <v>381</v>
      </c>
      <c r="H110" s="154">
        <f t="shared" si="7"/>
        <v>2.6894166607552439</v>
      </c>
      <c r="I110" s="166">
        <v>2.6894166607552439</v>
      </c>
      <c r="J110" s="166"/>
      <c r="K110" s="166">
        <v>0</v>
      </c>
      <c r="L110" s="166">
        <v>0</v>
      </c>
      <c r="M110" s="149"/>
      <c r="N110" s="156" t="s">
        <v>195</v>
      </c>
      <c r="O110" s="157" t="s">
        <v>194</v>
      </c>
      <c r="P110" s="157" t="s">
        <v>196</v>
      </c>
      <c r="Q110" s="157" t="s">
        <v>197</v>
      </c>
      <c r="R110" s="157" t="s">
        <v>167</v>
      </c>
      <c r="S110" s="156" t="s">
        <v>183</v>
      </c>
      <c r="T110" s="156" t="s">
        <v>382</v>
      </c>
    </row>
    <row r="111" spans="1:20" s="165" customFormat="1" ht="12" customHeight="1">
      <c r="A111" s="149"/>
      <c r="B111" s="149"/>
      <c r="C111" s="150" t="s">
        <v>163</v>
      </c>
      <c r="D111" s="151" t="str">
        <f t="shared" si="6"/>
        <v>12.4.5</v>
      </c>
      <c r="E111" s="152" t="s">
        <v>198</v>
      </c>
      <c r="F111" s="153" t="s">
        <v>369</v>
      </c>
      <c r="G111" s="153" t="s">
        <v>381</v>
      </c>
      <c r="H111" s="154">
        <f t="shared" si="7"/>
        <v>3.5624313683762505</v>
      </c>
      <c r="I111" s="166">
        <v>3.5624313683762505</v>
      </c>
      <c r="J111" s="166"/>
      <c r="K111" s="166">
        <v>0</v>
      </c>
      <c r="L111" s="166">
        <v>0</v>
      </c>
      <c r="M111" s="149"/>
      <c r="N111" s="156" t="s">
        <v>199</v>
      </c>
      <c r="O111" s="157" t="s">
        <v>198</v>
      </c>
      <c r="P111" s="157" t="s">
        <v>200</v>
      </c>
      <c r="Q111" s="157" t="s">
        <v>201</v>
      </c>
      <c r="R111" s="157" t="s">
        <v>38</v>
      </c>
      <c r="S111" s="156" t="s">
        <v>183</v>
      </c>
      <c r="T111" s="156" t="s">
        <v>382</v>
      </c>
    </row>
    <row r="112" spans="1:20" s="165" customFormat="1" ht="12" customHeight="1">
      <c r="A112" s="149"/>
      <c r="B112" s="149"/>
      <c r="C112" s="150" t="s">
        <v>163</v>
      </c>
      <c r="D112" s="151" t="str">
        <f t="shared" si="6"/>
        <v>12.4.6</v>
      </c>
      <c r="E112" s="152" t="s">
        <v>202</v>
      </c>
      <c r="F112" s="153" t="s">
        <v>369</v>
      </c>
      <c r="G112" s="153" t="s">
        <v>381</v>
      </c>
      <c r="H112" s="154">
        <f t="shared" si="7"/>
        <v>0.39956584143198315</v>
      </c>
      <c r="I112" s="166">
        <v>0.39956584143198315</v>
      </c>
      <c r="J112" s="166"/>
      <c r="K112" s="166">
        <v>0</v>
      </c>
      <c r="L112" s="166">
        <v>0</v>
      </c>
      <c r="M112" s="149"/>
      <c r="N112" s="156" t="s">
        <v>203</v>
      </c>
      <c r="O112" s="157" t="s">
        <v>202</v>
      </c>
      <c r="P112" s="157" t="s">
        <v>204</v>
      </c>
      <c r="Q112" s="157" t="s">
        <v>205</v>
      </c>
      <c r="R112" s="157" t="s">
        <v>38</v>
      </c>
      <c r="S112" s="156" t="s">
        <v>183</v>
      </c>
      <c r="T112" s="156" t="s">
        <v>382</v>
      </c>
    </row>
    <row r="113" spans="1:20" s="165" customFormat="1" ht="12" customHeight="1">
      <c r="A113" s="149"/>
      <c r="B113" s="149"/>
      <c r="C113" s="150" t="s">
        <v>163</v>
      </c>
      <c r="D113" s="151" t="str">
        <f t="shared" si="6"/>
        <v>12.4.7</v>
      </c>
      <c r="E113" s="152" t="s">
        <v>206</v>
      </c>
      <c r="F113" s="153" t="s">
        <v>369</v>
      </c>
      <c r="G113" s="153" t="s">
        <v>381</v>
      </c>
      <c r="H113" s="154">
        <f t="shared" si="7"/>
        <v>89.401772244685631</v>
      </c>
      <c r="I113" s="166">
        <v>87.795067271996402</v>
      </c>
      <c r="J113" s="166"/>
      <c r="K113" s="166">
        <v>1.5962832517556924</v>
      </c>
      <c r="L113" s="166">
        <v>1.0421720933531957E-2</v>
      </c>
      <c r="M113" s="149"/>
      <c r="N113" s="156" t="s">
        <v>207</v>
      </c>
      <c r="O113" s="157" t="s">
        <v>206</v>
      </c>
      <c r="P113" s="157" t="s">
        <v>208</v>
      </c>
      <c r="Q113" s="157" t="s">
        <v>209</v>
      </c>
      <c r="R113" s="157" t="s">
        <v>210</v>
      </c>
      <c r="S113" s="156" t="s">
        <v>183</v>
      </c>
      <c r="T113" s="156" t="s">
        <v>382</v>
      </c>
    </row>
    <row r="114" spans="1:20" s="165" customFormat="1" ht="12" customHeight="1">
      <c r="A114" s="149"/>
      <c r="B114" s="149"/>
      <c r="C114" s="150" t="s">
        <v>163</v>
      </c>
      <c r="D114" s="151" t="str">
        <f t="shared" si="6"/>
        <v>12.4.8</v>
      </c>
      <c r="E114" s="152" t="s">
        <v>211</v>
      </c>
      <c r="F114" s="153" t="s">
        <v>369</v>
      </c>
      <c r="G114" s="153" t="s">
        <v>381</v>
      </c>
      <c r="H114" s="154">
        <f t="shared" si="7"/>
        <v>4.9908964082192427E-2</v>
      </c>
      <c r="I114" s="166">
        <v>0</v>
      </c>
      <c r="J114" s="166"/>
      <c r="K114" s="166">
        <v>4.9908964082192427E-2</v>
      </c>
      <c r="L114" s="166">
        <v>0</v>
      </c>
      <c r="M114" s="149"/>
      <c r="N114" s="156" t="s">
        <v>212</v>
      </c>
      <c r="O114" s="157" t="s">
        <v>211</v>
      </c>
      <c r="P114" s="157" t="s">
        <v>213</v>
      </c>
      <c r="Q114" s="157" t="s">
        <v>214</v>
      </c>
      <c r="R114" s="157" t="s">
        <v>38</v>
      </c>
      <c r="S114" s="156" t="s">
        <v>183</v>
      </c>
      <c r="T114" s="156" t="s">
        <v>382</v>
      </c>
    </row>
    <row r="115" spans="1:20" s="165" customFormat="1" ht="12" customHeight="1">
      <c r="A115" s="149"/>
      <c r="B115" s="149"/>
      <c r="C115" s="150" t="s">
        <v>163</v>
      </c>
      <c r="D115" s="151" t="str">
        <f t="shared" si="6"/>
        <v>12.4.9</v>
      </c>
      <c r="E115" s="152" t="s">
        <v>215</v>
      </c>
      <c r="F115" s="153" t="s">
        <v>369</v>
      </c>
      <c r="G115" s="153" t="s">
        <v>381</v>
      </c>
      <c r="H115" s="154">
        <f t="shared" si="7"/>
        <v>0.7594956373696532</v>
      </c>
      <c r="I115" s="166">
        <v>0</v>
      </c>
      <c r="J115" s="166"/>
      <c r="K115" s="166">
        <v>0.7594956373696532</v>
      </c>
      <c r="L115" s="166">
        <v>0</v>
      </c>
      <c r="M115" s="149"/>
      <c r="N115" s="156" t="s">
        <v>216</v>
      </c>
      <c r="O115" s="157" t="s">
        <v>215</v>
      </c>
      <c r="P115" s="157" t="s">
        <v>217</v>
      </c>
      <c r="Q115" s="157" t="s">
        <v>218</v>
      </c>
      <c r="R115" s="157" t="s">
        <v>167</v>
      </c>
      <c r="S115" s="156" t="s">
        <v>183</v>
      </c>
      <c r="T115" s="156" t="s">
        <v>382</v>
      </c>
    </row>
    <row r="116" spans="1:20" s="165" customFormat="1" ht="12" customHeight="1">
      <c r="A116" s="149"/>
      <c r="B116" s="149"/>
      <c r="C116" s="150" t="s">
        <v>163</v>
      </c>
      <c r="D116" s="151" t="str">
        <f t="shared" si="6"/>
        <v>12.4.10</v>
      </c>
      <c r="E116" s="152" t="s">
        <v>219</v>
      </c>
      <c r="F116" s="153" t="s">
        <v>369</v>
      </c>
      <c r="G116" s="153" t="s">
        <v>381</v>
      </c>
      <c r="H116" s="154">
        <f t="shared" si="7"/>
        <v>0.11962379702537183</v>
      </c>
      <c r="I116" s="166">
        <v>0</v>
      </c>
      <c r="J116" s="166"/>
      <c r="K116" s="166">
        <v>0</v>
      </c>
      <c r="L116" s="166">
        <v>0.11962379702537183</v>
      </c>
      <c r="M116" s="149"/>
      <c r="N116" s="156" t="s">
        <v>220</v>
      </c>
      <c r="O116" s="157" t="s">
        <v>219</v>
      </c>
      <c r="P116" s="157" t="s">
        <v>221</v>
      </c>
      <c r="Q116" s="157" t="s">
        <v>222</v>
      </c>
      <c r="R116" s="157" t="s">
        <v>38</v>
      </c>
      <c r="S116" s="156" t="s">
        <v>183</v>
      </c>
      <c r="T116" s="156" t="s">
        <v>382</v>
      </c>
    </row>
    <row r="117" spans="1:20" s="165" customFormat="1" ht="12" customHeight="1">
      <c r="A117" s="149"/>
      <c r="B117" s="149"/>
      <c r="C117" s="150" t="s">
        <v>163</v>
      </c>
      <c r="D117" s="151" t="str">
        <f t="shared" si="6"/>
        <v>12.4.11</v>
      </c>
      <c r="E117" s="152" t="s">
        <v>223</v>
      </c>
      <c r="F117" s="153" t="s">
        <v>369</v>
      </c>
      <c r="G117" s="153" t="s">
        <v>381</v>
      </c>
      <c r="H117" s="154">
        <f t="shared" si="7"/>
        <v>1.2611193871036394E-2</v>
      </c>
      <c r="I117" s="166">
        <v>0</v>
      </c>
      <c r="J117" s="166"/>
      <c r="K117" s="166">
        <v>1.2611193871036394E-2</v>
      </c>
      <c r="L117" s="166">
        <v>0</v>
      </c>
      <c r="M117" s="149"/>
      <c r="N117" s="156" t="s">
        <v>224</v>
      </c>
      <c r="O117" s="157" t="s">
        <v>223</v>
      </c>
      <c r="P117" s="157" t="s">
        <v>225</v>
      </c>
      <c r="Q117" s="157" t="s">
        <v>226</v>
      </c>
      <c r="R117" s="157" t="s">
        <v>227</v>
      </c>
      <c r="S117" s="156" t="s">
        <v>183</v>
      </c>
      <c r="T117" s="156" t="s">
        <v>382</v>
      </c>
    </row>
    <row r="118" spans="1:20" s="165" customFormat="1" ht="12" customHeight="1">
      <c r="A118" s="149"/>
      <c r="B118" s="149"/>
      <c r="C118" s="150" t="s">
        <v>163</v>
      </c>
      <c r="D118" s="151" t="str">
        <f t="shared" si="6"/>
        <v>12.4.12</v>
      </c>
      <c r="E118" s="152" t="s">
        <v>228</v>
      </c>
      <c r="F118" s="153" t="s">
        <v>369</v>
      </c>
      <c r="G118" s="153" t="s">
        <v>381</v>
      </c>
      <c r="H118" s="154">
        <f t="shared" si="7"/>
        <v>1.4628644392423921E-2</v>
      </c>
      <c r="I118" s="166">
        <v>0</v>
      </c>
      <c r="J118" s="166"/>
      <c r="K118" s="166">
        <v>0</v>
      </c>
      <c r="L118" s="166">
        <v>1.4628644392423921E-2</v>
      </c>
      <c r="M118" s="149"/>
      <c r="N118" s="156" t="s">
        <v>229</v>
      </c>
      <c r="O118" s="157" t="s">
        <v>228</v>
      </c>
      <c r="P118" s="157" t="s">
        <v>230</v>
      </c>
      <c r="Q118" s="157" t="s">
        <v>231</v>
      </c>
      <c r="R118" s="157" t="s">
        <v>38</v>
      </c>
      <c r="S118" s="156" t="s">
        <v>183</v>
      </c>
      <c r="T118" s="156" t="s">
        <v>382</v>
      </c>
    </row>
    <row r="119" spans="1:20" ht="12" customHeight="1">
      <c r="C119" s="62"/>
      <c r="D119" s="122"/>
      <c r="E119" s="125" t="s">
        <v>158</v>
      </c>
      <c r="F119" s="123"/>
      <c r="G119" s="123"/>
      <c r="H119" s="121"/>
      <c r="I119" s="121"/>
      <c r="J119" s="121"/>
      <c r="K119" s="121"/>
      <c r="L119" s="124"/>
      <c r="N119" s="134"/>
      <c r="O119" s="134"/>
      <c r="P119" s="134"/>
      <c r="Q119" s="134"/>
      <c r="R119" s="134"/>
      <c r="S119" s="134"/>
      <c r="T119" s="139" t="s">
        <v>383</v>
      </c>
    </row>
    <row r="120" spans="1:20" ht="12" customHeight="1">
      <c r="C120" s="62"/>
      <c r="D120" s="73" t="s">
        <v>292</v>
      </c>
      <c r="E120" s="127" t="s">
        <v>233</v>
      </c>
      <c r="F120" s="128" t="s">
        <v>369</v>
      </c>
      <c r="G120" s="128" t="s">
        <v>384</v>
      </c>
      <c r="H120" s="61">
        <f t="shared" ref="H120:H132" si="8">SUM(I120:L120)</f>
        <v>219.39502043402854</v>
      </c>
      <c r="I120" s="61">
        <f>SUM(I122,I123,I124)</f>
        <v>0</v>
      </c>
      <c r="J120" s="61">
        <f>SUM(J121,J123,J124)</f>
        <v>0</v>
      </c>
      <c r="K120" s="61">
        <f>SUM(K121,K122,K124)</f>
        <v>135.30290142110616</v>
      </c>
      <c r="L120" s="61">
        <f>SUM(L121,L122,L123)</f>
        <v>84.092119012922396</v>
      </c>
      <c r="N120" s="134"/>
      <c r="O120" s="134"/>
      <c r="P120" s="134"/>
      <c r="Q120" s="134"/>
      <c r="R120" s="134"/>
      <c r="S120" s="134"/>
      <c r="T120" s="136" t="s">
        <v>152</v>
      </c>
    </row>
    <row r="121" spans="1:20" ht="12" customHeight="1">
      <c r="C121" s="62"/>
      <c r="D121" s="119" t="s">
        <v>385</v>
      </c>
      <c r="E121" s="129" t="s">
        <v>144</v>
      </c>
      <c r="F121" s="120" t="s">
        <v>369</v>
      </c>
      <c r="G121" s="72" t="s">
        <v>386</v>
      </c>
      <c r="H121" s="61">
        <f t="shared" si="8"/>
        <v>135.30290142110616</v>
      </c>
      <c r="I121" s="133"/>
      <c r="J121" s="71"/>
      <c r="K121" s="166">
        <v>135.30290142110616</v>
      </c>
      <c r="L121" s="71"/>
      <c r="N121" s="134"/>
      <c r="O121" s="134"/>
      <c r="P121" s="134"/>
      <c r="Q121" s="134"/>
      <c r="R121" s="134"/>
      <c r="S121" s="134"/>
      <c r="T121" s="136" t="s">
        <v>152</v>
      </c>
    </row>
    <row r="122" spans="1:20" ht="12" customHeight="1">
      <c r="C122" s="62"/>
      <c r="D122" s="119" t="s">
        <v>387</v>
      </c>
      <c r="E122" s="129" t="s">
        <v>145</v>
      </c>
      <c r="F122" s="120" t="s">
        <v>369</v>
      </c>
      <c r="G122" s="72" t="s">
        <v>388</v>
      </c>
      <c r="H122" s="61">
        <f t="shared" si="8"/>
        <v>0</v>
      </c>
      <c r="I122" s="71"/>
      <c r="J122" s="133"/>
      <c r="K122" s="71"/>
      <c r="L122" s="71"/>
      <c r="N122" s="134"/>
      <c r="O122" s="134"/>
      <c r="P122" s="134"/>
      <c r="Q122" s="134"/>
      <c r="R122" s="134"/>
      <c r="S122" s="134"/>
      <c r="T122" s="136" t="s">
        <v>152</v>
      </c>
    </row>
    <row r="123" spans="1:20" ht="12" customHeight="1">
      <c r="C123" s="62"/>
      <c r="D123" s="119" t="s">
        <v>389</v>
      </c>
      <c r="E123" s="129" t="s">
        <v>146</v>
      </c>
      <c r="F123" s="120" t="s">
        <v>369</v>
      </c>
      <c r="G123" s="72" t="s">
        <v>390</v>
      </c>
      <c r="H123" s="61">
        <f t="shared" si="8"/>
        <v>84.092119012922396</v>
      </c>
      <c r="I123" s="71"/>
      <c r="J123" s="71"/>
      <c r="K123" s="133"/>
      <c r="L123" s="166">
        <v>84.092119012922396</v>
      </c>
      <c r="N123" s="134"/>
      <c r="O123" s="134"/>
      <c r="P123" s="134"/>
      <c r="Q123" s="134"/>
      <c r="R123" s="134"/>
      <c r="S123" s="134"/>
      <c r="T123" s="136" t="s">
        <v>152</v>
      </c>
    </row>
    <row r="124" spans="1:20" ht="12" customHeight="1">
      <c r="C124" s="62"/>
      <c r="D124" s="119" t="s">
        <v>391</v>
      </c>
      <c r="E124" s="129" t="s">
        <v>242</v>
      </c>
      <c r="F124" s="120" t="s">
        <v>369</v>
      </c>
      <c r="G124" s="72" t="s">
        <v>392</v>
      </c>
      <c r="H124" s="61">
        <f t="shared" si="8"/>
        <v>0</v>
      </c>
      <c r="I124" s="71"/>
      <c r="J124" s="71"/>
      <c r="K124" s="71"/>
      <c r="L124" s="133"/>
      <c r="N124" s="134"/>
      <c r="O124" s="134"/>
      <c r="P124" s="134"/>
      <c r="Q124" s="134"/>
      <c r="R124" s="134"/>
      <c r="S124" s="134"/>
      <c r="T124" s="136" t="s">
        <v>152</v>
      </c>
    </row>
    <row r="125" spans="1:20" ht="12" customHeight="1">
      <c r="C125" s="62"/>
      <c r="D125" s="73" t="s">
        <v>294</v>
      </c>
      <c r="E125" s="127" t="s">
        <v>244</v>
      </c>
      <c r="F125" s="128" t="s">
        <v>369</v>
      </c>
      <c r="G125" s="128" t="s">
        <v>393</v>
      </c>
      <c r="H125" s="61">
        <f t="shared" si="8"/>
        <v>0</v>
      </c>
      <c r="I125" s="71"/>
      <c r="J125" s="71"/>
      <c r="K125" s="71"/>
      <c r="L125" s="71"/>
      <c r="N125" s="134"/>
      <c r="O125" s="134"/>
      <c r="P125" s="134"/>
      <c r="Q125" s="134"/>
      <c r="R125" s="134"/>
      <c r="S125" s="134"/>
      <c r="T125" s="136" t="s">
        <v>152</v>
      </c>
    </row>
    <row r="126" spans="1:20" ht="12" customHeight="1">
      <c r="C126" s="62"/>
      <c r="D126" s="73" t="s">
        <v>298</v>
      </c>
      <c r="E126" s="127" t="s">
        <v>246</v>
      </c>
      <c r="F126" s="128" t="s">
        <v>369</v>
      </c>
      <c r="G126" s="128" t="s">
        <v>394</v>
      </c>
      <c r="H126" s="61">
        <f t="shared" si="8"/>
        <v>123.73986581069258</v>
      </c>
      <c r="I126" s="61">
        <f>SUM(I127,I129,I132,I165)</f>
        <v>0.52120533919746526</v>
      </c>
      <c r="J126" s="61">
        <f>SUM(J127,J129,J132,J165)</f>
        <v>0</v>
      </c>
      <c r="K126" s="61">
        <f>SUM(K127,K129,K132,K165)</f>
        <v>52.093522853562213</v>
      </c>
      <c r="L126" s="61">
        <f>SUM(L127,L129,L132,L165)</f>
        <v>71.125137617932893</v>
      </c>
      <c r="N126" s="134"/>
      <c r="O126" s="134"/>
      <c r="P126" s="134"/>
      <c r="Q126" s="134"/>
      <c r="R126" s="134"/>
      <c r="S126" s="134"/>
      <c r="T126" s="136" t="s">
        <v>152</v>
      </c>
    </row>
    <row r="127" spans="1:20" ht="24" customHeight="1">
      <c r="C127" s="62"/>
      <c r="D127" s="119" t="s">
        <v>395</v>
      </c>
      <c r="E127" s="129" t="s">
        <v>249</v>
      </c>
      <c r="F127" s="120" t="s">
        <v>369</v>
      </c>
      <c r="G127" s="72" t="s">
        <v>396</v>
      </c>
      <c r="H127" s="61">
        <f t="shared" si="8"/>
        <v>22.532024307772335</v>
      </c>
      <c r="I127" s="166">
        <v>0</v>
      </c>
      <c r="J127" s="166">
        <v>0</v>
      </c>
      <c r="K127" s="166">
        <v>16.469220165046934</v>
      </c>
      <c r="L127" s="166">
        <v>6.062804142725402</v>
      </c>
      <c r="N127" s="134"/>
      <c r="O127" s="134"/>
      <c r="P127" s="134"/>
      <c r="Q127" s="134"/>
      <c r="R127" s="134"/>
      <c r="S127" s="134"/>
      <c r="T127" s="136" t="s">
        <v>152</v>
      </c>
    </row>
    <row r="128" spans="1:20" ht="12" customHeight="1">
      <c r="C128" s="62"/>
      <c r="D128" s="119" t="s">
        <v>397</v>
      </c>
      <c r="E128" s="130" t="s">
        <v>252</v>
      </c>
      <c r="F128" s="120" t="s">
        <v>369</v>
      </c>
      <c r="G128" s="72" t="s">
        <v>398</v>
      </c>
      <c r="H128" s="61">
        <f t="shared" si="8"/>
        <v>0</v>
      </c>
      <c r="I128" s="166">
        <v>0</v>
      </c>
      <c r="J128" s="166">
        <v>0</v>
      </c>
      <c r="K128" s="166">
        <v>0</v>
      </c>
      <c r="L128" s="166">
        <v>0</v>
      </c>
      <c r="N128" s="134"/>
      <c r="O128" s="134"/>
      <c r="P128" s="134"/>
      <c r="Q128" s="134"/>
      <c r="R128" s="134"/>
      <c r="S128" s="134"/>
      <c r="T128" s="136" t="s">
        <v>152</v>
      </c>
    </row>
    <row r="129" spans="1:20" ht="12" customHeight="1">
      <c r="C129" s="62"/>
      <c r="D129" s="119" t="s">
        <v>399</v>
      </c>
      <c r="E129" s="129" t="s">
        <v>255</v>
      </c>
      <c r="F129" s="120" t="s">
        <v>369</v>
      </c>
      <c r="G129" s="72" t="s">
        <v>400</v>
      </c>
      <c r="H129" s="61">
        <f t="shared" si="8"/>
        <v>22.853154453666264</v>
      </c>
      <c r="I129" s="166">
        <v>0.36843382752831583</v>
      </c>
      <c r="J129" s="166">
        <v>0</v>
      </c>
      <c r="K129" s="166">
        <v>13.850807736870726</v>
      </c>
      <c r="L129" s="166">
        <v>8.6339128892672203</v>
      </c>
      <c r="N129" s="134"/>
      <c r="O129" s="134"/>
      <c r="P129" s="134"/>
      <c r="Q129" s="134"/>
      <c r="R129" s="134"/>
      <c r="S129" s="134"/>
      <c r="T129" s="136" t="s">
        <v>152</v>
      </c>
    </row>
    <row r="130" spans="1:20" ht="12" customHeight="1">
      <c r="C130" s="62"/>
      <c r="D130" s="119" t="s">
        <v>401</v>
      </c>
      <c r="E130" s="130" t="s">
        <v>258</v>
      </c>
      <c r="F130" s="120" t="s">
        <v>369</v>
      </c>
      <c r="G130" s="72" t="s">
        <v>402</v>
      </c>
      <c r="H130" s="61">
        <f t="shared" si="8"/>
        <v>22.853154453666264</v>
      </c>
      <c r="I130" s="166">
        <v>0.36843382752831583</v>
      </c>
      <c r="J130" s="166">
        <v>0</v>
      </c>
      <c r="K130" s="166">
        <v>13.850807736870726</v>
      </c>
      <c r="L130" s="166">
        <v>8.6339128892672203</v>
      </c>
      <c r="N130" s="134"/>
      <c r="O130" s="134"/>
      <c r="P130" s="134"/>
      <c r="Q130" s="134"/>
      <c r="R130" s="134"/>
      <c r="S130" s="134"/>
      <c r="T130" s="136" t="s">
        <v>152</v>
      </c>
    </row>
    <row r="131" spans="1:20" ht="12" customHeight="1">
      <c r="C131" s="62"/>
      <c r="D131" s="119" t="s">
        <v>403</v>
      </c>
      <c r="E131" s="131" t="s">
        <v>261</v>
      </c>
      <c r="F131" s="120" t="s">
        <v>369</v>
      </c>
      <c r="G131" s="72" t="s">
        <v>404</v>
      </c>
      <c r="H131" s="61">
        <f t="shared" si="8"/>
        <v>0</v>
      </c>
      <c r="I131" s="166">
        <v>0</v>
      </c>
      <c r="J131" s="166">
        <v>0</v>
      </c>
      <c r="K131" s="166">
        <v>0</v>
      </c>
      <c r="L131" s="166">
        <v>0</v>
      </c>
      <c r="N131" s="134"/>
      <c r="O131" s="134"/>
      <c r="P131" s="134"/>
      <c r="Q131" s="134"/>
      <c r="R131" s="134"/>
      <c r="S131" s="134"/>
      <c r="T131" s="136" t="s">
        <v>152</v>
      </c>
    </row>
    <row r="132" spans="1:20" ht="12" customHeight="1">
      <c r="C132" s="62"/>
      <c r="D132" s="119" t="s">
        <v>405</v>
      </c>
      <c r="E132" s="129" t="s">
        <v>264</v>
      </c>
      <c r="F132" s="120" t="s">
        <v>369</v>
      </c>
      <c r="G132" s="72" t="s">
        <v>406</v>
      </c>
      <c r="H132" s="61">
        <f t="shared" si="8"/>
        <v>19.147725047882528</v>
      </c>
      <c r="I132" s="61">
        <f>SUM(I133:I164)</f>
        <v>0</v>
      </c>
      <c r="J132" s="61">
        <f>SUM(J133:J164)</f>
        <v>0</v>
      </c>
      <c r="K132" s="61">
        <f>SUM(K133:K164)</f>
        <v>19.147725047882528</v>
      </c>
      <c r="L132" s="61">
        <f>SUM(L133:L164)</f>
        <v>0</v>
      </c>
      <c r="N132" s="134"/>
      <c r="O132" s="134"/>
      <c r="P132" s="134"/>
      <c r="Q132" s="134"/>
      <c r="R132" s="134"/>
      <c r="S132" s="134"/>
      <c r="T132" s="136" t="s">
        <v>152</v>
      </c>
    </row>
    <row r="133" spans="1:20" ht="12" hidden="1" customHeight="1">
      <c r="C133" s="62"/>
      <c r="D133" s="126"/>
      <c r="E133" s="125"/>
      <c r="F133" s="123"/>
      <c r="G133" s="123"/>
      <c r="H133" s="121"/>
      <c r="I133" s="121"/>
      <c r="J133" s="121"/>
      <c r="K133" s="121"/>
      <c r="L133" s="124"/>
      <c r="N133" s="136" t="s">
        <v>157</v>
      </c>
      <c r="O133" s="134"/>
      <c r="P133" s="134"/>
      <c r="Q133" s="134"/>
      <c r="R133" s="134"/>
      <c r="S133" s="134"/>
      <c r="T133" s="134"/>
    </row>
    <row r="134" spans="1:20" s="165" customFormat="1" ht="12" customHeight="1">
      <c r="A134" s="149"/>
      <c r="B134" s="149"/>
      <c r="C134" s="150" t="s">
        <v>163</v>
      </c>
      <c r="D134" s="151" t="str">
        <f t="shared" ref="D134:D163" si="9">"15.3."&amp;N134</f>
        <v>15.3.1</v>
      </c>
      <c r="E134" s="152" t="s">
        <v>179</v>
      </c>
      <c r="F134" s="153" t="s">
        <v>369</v>
      </c>
      <c r="G134" s="153" t="s">
        <v>406</v>
      </c>
      <c r="H134" s="154">
        <f t="shared" ref="H134:H163" si="10">SUM(I134:L134)</f>
        <v>0.57466990612659896</v>
      </c>
      <c r="I134" s="155"/>
      <c r="J134" s="155"/>
      <c r="K134" s="166">
        <v>0.57466990612659896</v>
      </c>
      <c r="L134" s="155"/>
      <c r="M134" s="149"/>
      <c r="N134" s="156" t="s">
        <v>149</v>
      </c>
      <c r="O134" s="157" t="s">
        <v>179</v>
      </c>
      <c r="P134" s="157" t="s">
        <v>180</v>
      </c>
      <c r="Q134" s="157" t="s">
        <v>181</v>
      </c>
      <c r="R134" s="157" t="s">
        <v>182</v>
      </c>
      <c r="S134" s="156" t="s">
        <v>183</v>
      </c>
      <c r="T134" s="156" t="s">
        <v>407</v>
      </c>
    </row>
    <row r="135" spans="1:20" s="165" customFormat="1" ht="12" customHeight="1">
      <c r="A135" s="149"/>
      <c r="B135" s="149"/>
      <c r="C135" s="150" t="s">
        <v>163</v>
      </c>
      <c r="D135" s="151" t="str">
        <f t="shared" si="9"/>
        <v>15.3.2</v>
      </c>
      <c r="E135" s="152" t="s">
        <v>267</v>
      </c>
      <c r="F135" s="153" t="s">
        <v>369</v>
      </c>
      <c r="G135" s="153" t="s">
        <v>406</v>
      </c>
      <c r="H135" s="154">
        <f t="shared" si="10"/>
        <v>6.5214821120332936E-3</v>
      </c>
      <c r="I135" s="155"/>
      <c r="J135" s="155"/>
      <c r="K135" s="166">
        <v>6.5214821120332936E-3</v>
      </c>
      <c r="L135" s="155"/>
      <c r="M135" s="149"/>
      <c r="N135" s="156" t="s">
        <v>171</v>
      </c>
      <c r="O135" s="157" t="s">
        <v>267</v>
      </c>
      <c r="P135" s="157" t="s">
        <v>268</v>
      </c>
      <c r="Q135" s="157" t="s">
        <v>269</v>
      </c>
      <c r="R135" s="157" t="s">
        <v>167</v>
      </c>
      <c r="S135" s="156" t="s">
        <v>183</v>
      </c>
      <c r="T135" s="156" t="s">
        <v>407</v>
      </c>
    </row>
    <row r="136" spans="1:20" s="165" customFormat="1" ht="12" customHeight="1">
      <c r="A136" s="149"/>
      <c r="B136" s="149"/>
      <c r="C136" s="150" t="s">
        <v>163</v>
      </c>
      <c r="D136" s="151" t="str">
        <f t="shared" si="9"/>
        <v>15.3.3</v>
      </c>
      <c r="E136" s="152" t="s">
        <v>270</v>
      </c>
      <c r="F136" s="153" t="s">
        <v>369</v>
      </c>
      <c r="G136" s="153" t="s">
        <v>406</v>
      </c>
      <c r="H136" s="154">
        <f t="shared" si="10"/>
        <v>1.0922346362110142</v>
      </c>
      <c r="I136" s="155"/>
      <c r="J136" s="155"/>
      <c r="K136" s="166">
        <v>1.0922346362110142</v>
      </c>
      <c r="L136" s="155"/>
      <c r="M136" s="149"/>
      <c r="N136" s="156" t="s">
        <v>190</v>
      </c>
      <c r="O136" s="157" t="s">
        <v>270</v>
      </c>
      <c r="P136" s="157" t="s">
        <v>271</v>
      </c>
      <c r="Q136" s="157" t="s">
        <v>272</v>
      </c>
      <c r="R136" s="157" t="s">
        <v>273</v>
      </c>
      <c r="S136" s="156" t="s">
        <v>183</v>
      </c>
      <c r="T136" s="156" t="s">
        <v>407</v>
      </c>
    </row>
    <row r="137" spans="1:20" s="165" customFormat="1" ht="12" customHeight="1">
      <c r="A137" s="149"/>
      <c r="B137" s="149"/>
      <c r="C137" s="150" t="s">
        <v>163</v>
      </c>
      <c r="D137" s="151" t="str">
        <f t="shared" si="9"/>
        <v>15.3.4</v>
      </c>
      <c r="E137" s="152" t="s">
        <v>274</v>
      </c>
      <c r="F137" s="153" t="s">
        <v>369</v>
      </c>
      <c r="G137" s="153" t="s">
        <v>406</v>
      </c>
      <c r="H137" s="154">
        <f t="shared" si="10"/>
        <v>0.23372466955144114</v>
      </c>
      <c r="I137" s="155"/>
      <c r="J137" s="155"/>
      <c r="K137" s="166">
        <v>0.23372466955144114</v>
      </c>
      <c r="L137" s="155"/>
      <c r="M137" s="149"/>
      <c r="N137" s="156" t="s">
        <v>195</v>
      </c>
      <c r="O137" s="157" t="s">
        <v>274</v>
      </c>
      <c r="P137" s="157" t="s">
        <v>275</v>
      </c>
      <c r="Q137" s="157" t="s">
        <v>276</v>
      </c>
      <c r="R137" s="157" t="s">
        <v>167</v>
      </c>
      <c r="S137" s="156" t="s">
        <v>183</v>
      </c>
      <c r="T137" s="156" t="s">
        <v>407</v>
      </c>
    </row>
    <row r="138" spans="1:20" s="165" customFormat="1" ht="12" customHeight="1">
      <c r="A138" s="149"/>
      <c r="B138" s="149"/>
      <c r="C138" s="150" t="s">
        <v>163</v>
      </c>
      <c r="D138" s="151" t="str">
        <f t="shared" si="9"/>
        <v>15.3.5</v>
      </c>
      <c r="E138" s="152" t="s">
        <v>198</v>
      </c>
      <c r="F138" s="153" t="s">
        <v>369</v>
      </c>
      <c r="G138" s="153" t="s">
        <v>406</v>
      </c>
      <c r="H138" s="154">
        <f t="shared" si="10"/>
        <v>2.6459057482679529E-2</v>
      </c>
      <c r="I138" s="155"/>
      <c r="J138" s="155"/>
      <c r="K138" s="166">
        <v>2.6459057482679529E-2</v>
      </c>
      <c r="L138" s="155"/>
      <c r="M138" s="149"/>
      <c r="N138" s="156" t="s">
        <v>199</v>
      </c>
      <c r="O138" s="157" t="s">
        <v>198</v>
      </c>
      <c r="P138" s="157" t="s">
        <v>200</v>
      </c>
      <c r="Q138" s="157" t="s">
        <v>201</v>
      </c>
      <c r="R138" s="157" t="s">
        <v>38</v>
      </c>
      <c r="S138" s="156" t="s">
        <v>183</v>
      </c>
      <c r="T138" s="156" t="s">
        <v>407</v>
      </c>
    </row>
    <row r="139" spans="1:20" s="165" customFormat="1" ht="12" customHeight="1">
      <c r="A139" s="149"/>
      <c r="B139" s="149"/>
      <c r="C139" s="150" t="s">
        <v>163</v>
      </c>
      <c r="D139" s="151" t="str">
        <f t="shared" si="9"/>
        <v>15.3.6</v>
      </c>
      <c r="E139" s="152" t="s">
        <v>277</v>
      </c>
      <c r="F139" s="153" t="s">
        <v>369</v>
      </c>
      <c r="G139" s="153" t="s">
        <v>406</v>
      </c>
      <c r="H139" s="154">
        <f t="shared" si="10"/>
        <v>0.74022699865219554</v>
      </c>
      <c r="I139" s="155"/>
      <c r="J139" s="155"/>
      <c r="K139" s="166">
        <v>0.74022699865219554</v>
      </c>
      <c r="L139" s="155"/>
      <c r="M139" s="149"/>
      <c r="N139" s="156" t="s">
        <v>203</v>
      </c>
      <c r="O139" s="157" t="s">
        <v>277</v>
      </c>
      <c r="P139" s="157" t="s">
        <v>278</v>
      </c>
      <c r="Q139" s="157" t="s">
        <v>279</v>
      </c>
      <c r="R139" s="157" t="s">
        <v>167</v>
      </c>
      <c r="S139" s="156" t="s">
        <v>183</v>
      </c>
      <c r="T139" s="156" t="s">
        <v>407</v>
      </c>
    </row>
    <row r="140" spans="1:20" s="165" customFormat="1" ht="12" customHeight="1">
      <c r="A140" s="149"/>
      <c r="B140" s="149"/>
      <c r="C140" s="150" t="s">
        <v>163</v>
      </c>
      <c r="D140" s="151" t="str">
        <f t="shared" si="9"/>
        <v>15.3.7</v>
      </c>
      <c r="E140" s="152" t="s">
        <v>280</v>
      </c>
      <c r="F140" s="153" t="s">
        <v>369</v>
      </c>
      <c r="G140" s="153" t="s">
        <v>406</v>
      </c>
      <c r="H140" s="154">
        <f t="shared" si="10"/>
        <v>0.3197647253552765</v>
      </c>
      <c r="I140" s="155"/>
      <c r="J140" s="155"/>
      <c r="K140" s="166">
        <v>0.3197647253552765</v>
      </c>
      <c r="L140" s="155"/>
      <c r="M140" s="149"/>
      <c r="N140" s="156" t="s">
        <v>207</v>
      </c>
      <c r="O140" s="157" t="s">
        <v>280</v>
      </c>
      <c r="P140" s="157" t="s">
        <v>281</v>
      </c>
      <c r="Q140" s="157" t="s">
        <v>282</v>
      </c>
      <c r="R140" s="157" t="s">
        <v>167</v>
      </c>
      <c r="S140" s="156" t="s">
        <v>183</v>
      </c>
      <c r="T140" s="156" t="s">
        <v>407</v>
      </c>
    </row>
    <row r="141" spans="1:20" s="165" customFormat="1" ht="12" customHeight="1">
      <c r="A141" s="149"/>
      <c r="B141" s="149"/>
      <c r="C141" s="150" t="s">
        <v>163</v>
      </c>
      <c r="D141" s="151" t="str">
        <f t="shared" si="9"/>
        <v>15.3.8</v>
      </c>
      <c r="E141" s="152" t="s">
        <v>283</v>
      </c>
      <c r="F141" s="153" t="s">
        <v>369</v>
      </c>
      <c r="G141" s="153" t="s">
        <v>406</v>
      </c>
      <c r="H141" s="154">
        <f t="shared" si="10"/>
        <v>1.2987500886713483</v>
      </c>
      <c r="I141" s="155"/>
      <c r="J141" s="155"/>
      <c r="K141" s="166">
        <v>1.2987500886713483</v>
      </c>
      <c r="L141" s="155"/>
      <c r="M141" s="149"/>
      <c r="N141" s="156" t="s">
        <v>212</v>
      </c>
      <c r="O141" s="157" t="s">
        <v>283</v>
      </c>
      <c r="P141" s="157" t="s">
        <v>284</v>
      </c>
      <c r="Q141" s="157" t="s">
        <v>285</v>
      </c>
      <c r="R141" s="157" t="s">
        <v>38</v>
      </c>
      <c r="S141" s="156" t="s">
        <v>183</v>
      </c>
      <c r="T141" s="156" t="s">
        <v>407</v>
      </c>
    </row>
    <row r="142" spans="1:20" s="165" customFormat="1" ht="12" customHeight="1">
      <c r="A142" s="149"/>
      <c r="B142" s="149"/>
      <c r="C142" s="150" t="s">
        <v>163</v>
      </c>
      <c r="D142" s="151" t="str">
        <f t="shared" si="9"/>
        <v>15.3.9</v>
      </c>
      <c r="E142" s="152" t="s">
        <v>286</v>
      </c>
      <c r="F142" s="153" t="s">
        <v>369</v>
      </c>
      <c r="G142" s="153" t="s">
        <v>406</v>
      </c>
      <c r="H142" s="154">
        <f t="shared" si="10"/>
        <v>1.5844696271074223</v>
      </c>
      <c r="I142" s="155"/>
      <c r="J142" s="155"/>
      <c r="K142" s="166">
        <v>1.5844696271074223</v>
      </c>
      <c r="L142" s="155"/>
      <c r="M142" s="149"/>
      <c r="N142" s="156" t="s">
        <v>216</v>
      </c>
      <c r="O142" s="157" t="s">
        <v>286</v>
      </c>
      <c r="P142" s="157" t="s">
        <v>287</v>
      </c>
      <c r="Q142" s="157" t="s">
        <v>288</v>
      </c>
      <c r="R142" s="157" t="s">
        <v>38</v>
      </c>
      <c r="S142" s="156" t="s">
        <v>183</v>
      </c>
      <c r="T142" s="156" t="s">
        <v>407</v>
      </c>
    </row>
    <row r="143" spans="1:20" s="165" customFormat="1" ht="12" customHeight="1">
      <c r="A143" s="149"/>
      <c r="B143" s="149"/>
      <c r="C143" s="150" t="s">
        <v>163</v>
      </c>
      <c r="D143" s="151" t="str">
        <f t="shared" si="9"/>
        <v>15.3.10</v>
      </c>
      <c r="E143" s="152" t="s">
        <v>219</v>
      </c>
      <c r="F143" s="153" t="s">
        <v>369</v>
      </c>
      <c r="G143" s="153" t="s">
        <v>406</v>
      </c>
      <c r="H143" s="154">
        <f t="shared" si="10"/>
        <v>1.0352453240642217</v>
      </c>
      <c r="I143" s="155"/>
      <c r="J143" s="155"/>
      <c r="K143" s="166">
        <v>1.0352453240642217</v>
      </c>
      <c r="L143" s="155"/>
      <c r="M143" s="149"/>
      <c r="N143" s="156" t="s">
        <v>220</v>
      </c>
      <c r="O143" s="157" t="s">
        <v>219</v>
      </c>
      <c r="P143" s="157" t="s">
        <v>221</v>
      </c>
      <c r="Q143" s="157" t="s">
        <v>222</v>
      </c>
      <c r="R143" s="157" t="s">
        <v>38</v>
      </c>
      <c r="S143" s="156" t="s">
        <v>183</v>
      </c>
      <c r="T143" s="156" t="s">
        <v>407</v>
      </c>
    </row>
    <row r="144" spans="1:20" s="165" customFormat="1" ht="12" customHeight="1">
      <c r="A144" s="149"/>
      <c r="B144" s="149"/>
      <c r="C144" s="150" t="s">
        <v>163</v>
      </c>
      <c r="D144" s="151" t="str">
        <f t="shared" si="9"/>
        <v>15.3.11</v>
      </c>
      <c r="E144" s="152" t="s">
        <v>211</v>
      </c>
      <c r="F144" s="153" t="s">
        <v>369</v>
      </c>
      <c r="G144" s="153" t="s">
        <v>406</v>
      </c>
      <c r="H144" s="154">
        <f t="shared" si="10"/>
        <v>1.5566288335579674</v>
      </c>
      <c r="I144" s="155"/>
      <c r="J144" s="155"/>
      <c r="K144" s="166">
        <v>1.5566288335579674</v>
      </c>
      <c r="L144" s="155"/>
      <c r="M144" s="149"/>
      <c r="N144" s="156" t="s">
        <v>224</v>
      </c>
      <c r="O144" s="157" t="s">
        <v>211</v>
      </c>
      <c r="P144" s="157" t="s">
        <v>213</v>
      </c>
      <c r="Q144" s="157" t="s">
        <v>214</v>
      </c>
      <c r="R144" s="157" t="s">
        <v>38</v>
      </c>
      <c r="S144" s="156" t="s">
        <v>183</v>
      </c>
      <c r="T144" s="156" t="s">
        <v>407</v>
      </c>
    </row>
    <row r="145" spans="1:20" s="165" customFormat="1" ht="12" customHeight="1">
      <c r="A145" s="149"/>
      <c r="B145" s="149"/>
      <c r="C145" s="150" t="s">
        <v>163</v>
      </c>
      <c r="D145" s="151" t="str">
        <f t="shared" si="9"/>
        <v>15.3.12</v>
      </c>
      <c r="E145" s="152" t="s">
        <v>289</v>
      </c>
      <c r="F145" s="153" t="s">
        <v>369</v>
      </c>
      <c r="G145" s="153" t="s">
        <v>406</v>
      </c>
      <c r="H145" s="154">
        <f t="shared" si="10"/>
        <v>1.8497949918422358</v>
      </c>
      <c r="I145" s="155"/>
      <c r="J145" s="155"/>
      <c r="K145" s="166">
        <v>1.8497949918422358</v>
      </c>
      <c r="L145" s="155"/>
      <c r="M145" s="149"/>
      <c r="N145" s="156" t="s">
        <v>229</v>
      </c>
      <c r="O145" s="157" t="s">
        <v>289</v>
      </c>
      <c r="P145" s="157" t="s">
        <v>290</v>
      </c>
      <c r="Q145" s="157" t="s">
        <v>291</v>
      </c>
      <c r="R145" s="157" t="s">
        <v>38</v>
      </c>
      <c r="S145" s="156" t="s">
        <v>183</v>
      </c>
      <c r="T145" s="156" t="s">
        <v>407</v>
      </c>
    </row>
    <row r="146" spans="1:20" s="165" customFormat="1" ht="12" customHeight="1">
      <c r="A146" s="149"/>
      <c r="B146" s="149"/>
      <c r="C146" s="150" t="s">
        <v>163</v>
      </c>
      <c r="D146" s="151" t="str">
        <f t="shared" si="9"/>
        <v>15.3.13</v>
      </c>
      <c r="E146" s="152" t="s">
        <v>215</v>
      </c>
      <c r="F146" s="153" t="s">
        <v>369</v>
      </c>
      <c r="G146" s="153" t="s">
        <v>406</v>
      </c>
      <c r="H146" s="154">
        <f t="shared" si="10"/>
        <v>2.3195040315906459</v>
      </c>
      <c r="I146" s="155"/>
      <c r="J146" s="155"/>
      <c r="K146" s="166">
        <v>2.3195040315906459</v>
      </c>
      <c r="L146" s="155"/>
      <c r="M146" s="149"/>
      <c r="N146" s="156" t="s">
        <v>292</v>
      </c>
      <c r="O146" s="157" t="s">
        <v>215</v>
      </c>
      <c r="P146" s="157" t="s">
        <v>217</v>
      </c>
      <c r="Q146" s="157" t="s">
        <v>218</v>
      </c>
      <c r="R146" s="157" t="s">
        <v>167</v>
      </c>
      <c r="S146" s="156" t="s">
        <v>183</v>
      </c>
      <c r="T146" s="156" t="s">
        <v>407</v>
      </c>
    </row>
    <row r="147" spans="1:20" s="165" customFormat="1" ht="12" customHeight="1">
      <c r="A147" s="149"/>
      <c r="B147" s="149"/>
      <c r="C147" s="150" t="s">
        <v>163</v>
      </c>
      <c r="D147" s="151" t="str">
        <f t="shared" si="9"/>
        <v>15.3.14</v>
      </c>
      <c r="E147" s="152" t="s">
        <v>293</v>
      </c>
      <c r="F147" s="153" t="s">
        <v>369</v>
      </c>
      <c r="G147" s="153" t="s">
        <v>406</v>
      </c>
      <c r="H147" s="154">
        <f t="shared" si="10"/>
        <v>1.744562199995271</v>
      </c>
      <c r="I147" s="155"/>
      <c r="J147" s="155"/>
      <c r="K147" s="166">
        <v>1.744562199995271</v>
      </c>
      <c r="L147" s="155"/>
      <c r="M147" s="149"/>
      <c r="N147" s="156" t="s">
        <v>294</v>
      </c>
      <c r="O147" s="157" t="s">
        <v>293</v>
      </c>
      <c r="P147" s="157" t="s">
        <v>295</v>
      </c>
      <c r="Q147" s="157" t="s">
        <v>296</v>
      </c>
      <c r="R147" s="157" t="s">
        <v>38</v>
      </c>
      <c r="S147" s="156" t="s">
        <v>183</v>
      </c>
      <c r="T147" s="156" t="s">
        <v>407</v>
      </c>
    </row>
    <row r="148" spans="1:20" s="165" customFormat="1" ht="12" customHeight="1">
      <c r="A148" s="149"/>
      <c r="B148" s="149"/>
      <c r="C148" s="150" t="s">
        <v>163</v>
      </c>
      <c r="D148" s="151" t="str">
        <f t="shared" si="9"/>
        <v>15.3.15</v>
      </c>
      <c r="E148" s="152" t="s">
        <v>297</v>
      </c>
      <c r="F148" s="153" t="s">
        <v>369</v>
      </c>
      <c r="G148" s="153" t="s">
        <v>406</v>
      </c>
      <c r="H148" s="154">
        <f t="shared" si="10"/>
        <v>0.1403887351918848</v>
      </c>
      <c r="I148" s="155"/>
      <c r="J148" s="155"/>
      <c r="K148" s="166">
        <v>0.1403887351918848</v>
      </c>
      <c r="L148" s="155"/>
      <c r="M148" s="149"/>
      <c r="N148" s="156" t="s">
        <v>298</v>
      </c>
      <c r="O148" s="157" t="s">
        <v>297</v>
      </c>
      <c r="P148" s="157" t="s">
        <v>299</v>
      </c>
      <c r="Q148" s="157" t="s">
        <v>300</v>
      </c>
      <c r="R148" s="157" t="s">
        <v>38</v>
      </c>
      <c r="S148" s="156" t="s">
        <v>183</v>
      </c>
      <c r="T148" s="156" t="s">
        <v>407</v>
      </c>
    </row>
    <row r="149" spans="1:20" s="165" customFormat="1" ht="12" customHeight="1">
      <c r="A149" s="149"/>
      <c r="B149" s="149"/>
      <c r="C149" s="150" t="s">
        <v>163</v>
      </c>
      <c r="D149" s="151" t="str">
        <f t="shared" si="9"/>
        <v>15.3.16</v>
      </c>
      <c r="E149" s="152" t="s">
        <v>301</v>
      </c>
      <c r="F149" s="153" t="s">
        <v>369</v>
      </c>
      <c r="G149" s="153" t="s">
        <v>406</v>
      </c>
      <c r="H149" s="154">
        <f t="shared" si="10"/>
        <v>0.44288146414130664</v>
      </c>
      <c r="I149" s="155"/>
      <c r="J149" s="155"/>
      <c r="K149" s="166">
        <v>0.44288146414130664</v>
      </c>
      <c r="L149" s="155"/>
      <c r="M149" s="149"/>
      <c r="N149" s="156" t="s">
        <v>302</v>
      </c>
      <c r="O149" s="157" t="s">
        <v>301</v>
      </c>
      <c r="P149" s="157" t="s">
        <v>303</v>
      </c>
      <c r="Q149" s="157" t="s">
        <v>304</v>
      </c>
      <c r="R149" s="157" t="s">
        <v>174</v>
      </c>
      <c r="S149" s="156" t="s">
        <v>183</v>
      </c>
      <c r="T149" s="156" t="s">
        <v>407</v>
      </c>
    </row>
    <row r="150" spans="1:20" s="165" customFormat="1" ht="12" customHeight="1">
      <c r="A150" s="149"/>
      <c r="B150" s="149"/>
      <c r="C150" s="150" t="s">
        <v>163</v>
      </c>
      <c r="D150" s="151" t="str">
        <f t="shared" si="9"/>
        <v>15.3.17</v>
      </c>
      <c r="E150" s="152" t="s">
        <v>305</v>
      </c>
      <c r="F150" s="153" t="s">
        <v>369</v>
      </c>
      <c r="G150" s="153" t="s">
        <v>406</v>
      </c>
      <c r="H150" s="154">
        <f t="shared" si="10"/>
        <v>0.21849270530372891</v>
      </c>
      <c r="I150" s="155"/>
      <c r="J150" s="155"/>
      <c r="K150" s="166">
        <v>0.21849270530372891</v>
      </c>
      <c r="L150" s="155"/>
      <c r="M150" s="149"/>
      <c r="N150" s="156" t="s">
        <v>306</v>
      </c>
      <c r="O150" s="157" t="s">
        <v>305</v>
      </c>
      <c r="P150" s="157" t="s">
        <v>307</v>
      </c>
      <c r="Q150" s="157" t="s">
        <v>308</v>
      </c>
      <c r="R150" s="157" t="s">
        <v>188</v>
      </c>
      <c r="S150" s="156" t="s">
        <v>183</v>
      </c>
      <c r="T150" s="156" t="s">
        <v>407</v>
      </c>
    </row>
    <row r="151" spans="1:20" s="165" customFormat="1" ht="12" customHeight="1">
      <c r="A151" s="149"/>
      <c r="B151" s="149"/>
      <c r="C151" s="150" t="s">
        <v>163</v>
      </c>
      <c r="D151" s="151" t="str">
        <f t="shared" si="9"/>
        <v>15.3.18</v>
      </c>
      <c r="E151" s="152" t="s">
        <v>309</v>
      </c>
      <c r="F151" s="153" t="s">
        <v>369</v>
      </c>
      <c r="G151" s="153" t="s">
        <v>406</v>
      </c>
      <c r="H151" s="154">
        <f t="shared" si="10"/>
        <v>0.58423139675108182</v>
      </c>
      <c r="I151" s="155"/>
      <c r="J151" s="155"/>
      <c r="K151" s="166">
        <v>0.58423139675108182</v>
      </c>
      <c r="L151" s="155"/>
      <c r="M151" s="149"/>
      <c r="N151" s="156" t="s">
        <v>310</v>
      </c>
      <c r="O151" s="157" t="s">
        <v>309</v>
      </c>
      <c r="P151" s="157" t="s">
        <v>311</v>
      </c>
      <c r="Q151" s="157" t="s">
        <v>312</v>
      </c>
      <c r="R151" s="157" t="s">
        <v>38</v>
      </c>
      <c r="S151" s="156" t="s">
        <v>183</v>
      </c>
      <c r="T151" s="156" t="s">
        <v>407</v>
      </c>
    </row>
    <row r="152" spans="1:20" s="165" customFormat="1" ht="12" customHeight="1">
      <c r="A152" s="149"/>
      <c r="B152" s="149"/>
      <c r="C152" s="150" t="s">
        <v>163</v>
      </c>
      <c r="D152" s="151" t="str">
        <f t="shared" si="9"/>
        <v>15.3.19</v>
      </c>
      <c r="E152" s="152" t="s">
        <v>189</v>
      </c>
      <c r="F152" s="153" t="s">
        <v>369</v>
      </c>
      <c r="G152" s="153" t="s">
        <v>406</v>
      </c>
      <c r="H152" s="154">
        <f t="shared" si="10"/>
        <v>1.2885720366035325E-3</v>
      </c>
      <c r="I152" s="155"/>
      <c r="J152" s="155"/>
      <c r="K152" s="166">
        <v>1.2885720366035325E-3</v>
      </c>
      <c r="L152" s="155"/>
      <c r="M152" s="149"/>
      <c r="N152" s="156" t="s">
        <v>313</v>
      </c>
      <c r="O152" s="157" t="s">
        <v>189</v>
      </c>
      <c r="P152" s="157" t="s">
        <v>191</v>
      </c>
      <c r="Q152" s="157" t="s">
        <v>192</v>
      </c>
      <c r="R152" s="157" t="s">
        <v>193</v>
      </c>
      <c r="S152" s="156" t="s">
        <v>183</v>
      </c>
      <c r="T152" s="156" t="s">
        <v>407</v>
      </c>
    </row>
    <row r="153" spans="1:20" s="165" customFormat="1" ht="12" customHeight="1">
      <c r="A153" s="149"/>
      <c r="B153" s="149"/>
      <c r="C153" s="150" t="s">
        <v>163</v>
      </c>
      <c r="D153" s="151" t="str">
        <f t="shared" si="9"/>
        <v>15.3.20</v>
      </c>
      <c r="E153" s="152" t="s">
        <v>314</v>
      </c>
      <c r="F153" s="153" t="s">
        <v>369</v>
      </c>
      <c r="G153" s="153" t="s">
        <v>406</v>
      </c>
      <c r="H153" s="154">
        <f t="shared" si="10"/>
        <v>7.7076091839871394E-2</v>
      </c>
      <c r="I153" s="155"/>
      <c r="J153" s="155"/>
      <c r="K153" s="166">
        <v>7.7076091839871394E-2</v>
      </c>
      <c r="L153" s="155"/>
      <c r="M153" s="149"/>
      <c r="N153" s="156" t="s">
        <v>315</v>
      </c>
      <c r="O153" s="157" t="s">
        <v>314</v>
      </c>
      <c r="P153" s="157" t="s">
        <v>316</v>
      </c>
      <c r="Q153" s="157" t="s">
        <v>317</v>
      </c>
      <c r="R153" s="157" t="s">
        <v>174</v>
      </c>
      <c r="S153" s="156" t="s">
        <v>183</v>
      </c>
      <c r="T153" s="156" t="s">
        <v>407</v>
      </c>
    </row>
    <row r="154" spans="1:20" s="165" customFormat="1" ht="12" customHeight="1">
      <c r="A154" s="149"/>
      <c r="B154" s="149"/>
      <c r="C154" s="150" t="s">
        <v>163</v>
      </c>
      <c r="D154" s="151" t="str">
        <f t="shared" si="9"/>
        <v>15.3.21</v>
      </c>
      <c r="E154" s="152" t="s">
        <v>223</v>
      </c>
      <c r="F154" s="153" t="s">
        <v>369</v>
      </c>
      <c r="G154" s="153" t="s">
        <v>406</v>
      </c>
      <c r="H154" s="154">
        <f t="shared" si="10"/>
        <v>0.12385933177271759</v>
      </c>
      <c r="I154" s="155"/>
      <c r="J154" s="155"/>
      <c r="K154" s="166">
        <v>0.12385933177271759</v>
      </c>
      <c r="L154" s="155"/>
      <c r="M154" s="149"/>
      <c r="N154" s="156" t="s">
        <v>318</v>
      </c>
      <c r="O154" s="157" t="s">
        <v>223</v>
      </c>
      <c r="P154" s="157" t="s">
        <v>225</v>
      </c>
      <c r="Q154" s="157" t="s">
        <v>226</v>
      </c>
      <c r="R154" s="157" t="s">
        <v>227</v>
      </c>
      <c r="S154" s="156" t="s">
        <v>183</v>
      </c>
      <c r="T154" s="156" t="s">
        <v>407</v>
      </c>
    </row>
    <row r="155" spans="1:20" s="165" customFormat="1" ht="12" customHeight="1">
      <c r="A155" s="149"/>
      <c r="B155" s="149"/>
      <c r="C155" s="150" t="s">
        <v>163</v>
      </c>
      <c r="D155" s="151" t="str">
        <f t="shared" si="9"/>
        <v>15.3.22</v>
      </c>
      <c r="E155" s="152" t="s">
        <v>319</v>
      </c>
      <c r="F155" s="153" t="s">
        <v>369</v>
      </c>
      <c r="G155" s="153" t="s">
        <v>406</v>
      </c>
      <c r="H155" s="154">
        <f t="shared" si="10"/>
        <v>7.9602752358657866E-2</v>
      </c>
      <c r="I155" s="155"/>
      <c r="J155" s="155"/>
      <c r="K155" s="166">
        <v>7.9602752358657866E-2</v>
      </c>
      <c r="L155" s="155"/>
      <c r="M155" s="149"/>
      <c r="N155" s="156" t="s">
        <v>320</v>
      </c>
      <c r="O155" s="157" t="s">
        <v>319</v>
      </c>
      <c r="P155" s="157" t="s">
        <v>321</v>
      </c>
      <c r="Q155" s="157" t="s">
        <v>322</v>
      </c>
      <c r="R155" s="157" t="s">
        <v>174</v>
      </c>
      <c r="S155" s="156" t="s">
        <v>183</v>
      </c>
      <c r="T155" s="156" t="s">
        <v>407</v>
      </c>
    </row>
    <row r="156" spans="1:20" s="165" customFormat="1" ht="12" customHeight="1">
      <c r="A156" s="149"/>
      <c r="B156" s="149"/>
      <c r="C156" s="150" t="s">
        <v>163</v>
      </c>
      <c r="D156" s="151" t="str">
        <f t="shared" si="9"/>
        <v>15.3.23</v>
      </c>
      <c r="E156" s="152" t="s">
        <v>323</v>
      </c>
      <c r="F156" s="153" t="s">
        <v>369</v>
      </c>
      <c r="G156" s="153" t="s">
        <v>406</v>
      </c>
      <c r="H156" s="154">
        <f t="shared" si="10"/>
        <v>1.052117826487905</v>
      </c>
      <c r="I156" s="155"/>
      <c r="J156" s="155"/>
      <c r="K156" s="166">
        <v>1.052117826487905</v>
      </c>
      <c r="L156" s="155"/>
      <c r="M156" s="149"/>
      <c r="N156" s="156" t="s">
        <v>324</v>
      </c>
      <c r="O156" s="157" t="s">
        <v>323</v>
      </c>
      <c r="P156" s="157" t="s">
        <v>325</v>
      </c>
      <c r="Q156" s="157" t="s">
        <v>326</v>
      </c>
      <c r="R156" s="157" t="s">
        <v>174</v>
      </c>
      <c r="S156" s="156" t="s">
        <v>183</v>
      </c>
      <c r="T156" s="156" t="s">
        <v>407</v>
      </c>
    </row>
    <row r="157" spans="1:20" s="165" customFormat="1" ht="12" customHeight="1">
      <c r="A157" s="149"/>
      <c r="B157" s="149"/>
      <c r="C157" s="150" t="s">
        <v>163</v>
      </c>
      <c r="D157" s="151" t="str">
        <f t="shared" si="9"/>
        <v>15.3.24</v>
      </c>
      <c r="E157" s="152" t="s">
        <v>408</v>
      </c>
      <c r="F157" s="153" t="s">
        <v>369</v>
      </c>
      <c r="G157" s="153" t="s">
        <v>406</v>
      </c>
      <c r="H157" s="154">
        <f t="shared" si="10"/>
        <v>1.5998591898985601</v>
      </c>
      <c r="I157" s="155"/>
      <c r="J157" s="155"/>
      <c r="K157" s="166">
        <v>1.5998591898985601</v>
      </c>
      <c r="L157" s="155"/>
      <c r="M157" s="149"/>
      <c r="N157" s="156" t="s">
        <v>328</v>
      </c>
      <c r="O157" s="157" t="s">
        <v>408</v>
      </c>
      <c r="P157" s="157" t="s">
        <v>409</v>
      </c>
      <c r="Q157" s="157" t="s">
        <v>410</v>
      </c>
      <c r="R157" s="157" t="s">
        <v>38</v>
      </c>
      <c r="S157" s="156" t="s">
        <v>183</v>
      </c>
      <c r="T157" s="156" t="s">
        <v>407</v>
      </c>
    </row>
    <row r="158" spans="1:20" s="165" customFormat="1" ht="12" customHeight="1">
      <c r="A158" s="149"/>
      <c r="B158" s="149"/>
      <c r="C158" s="150" t="s">
        <v>163</v>
      </c>
      <c r="D158" s="151" t="str">
        <f t="shared" si="9"/>
        <v>15.3.25</v>
      </c>
      <c r="E158" s="152" t="s">
        <v>202</v>
      </c>
      <c r="F158" s="153" t="s">
        <v>369</v>
      </c>
      <c r="G158" s="153" t="s">
        <v>406</v>
      </c>
      <c r="H158" s="154">
        <f t="shared" si="10"/>
        <v>3.4828805183135886E-2</v>
      </c>
      <c r="I158" s="155"/>
      <c r="J158" s="155"/>
      <c r="K158" s="166">
        <v>3.4828805183135886E-2</v>
      </c>
      <c r="L158" s="155"/>
      <c r="M158" s="149"/>
      <c r="N158" s="156" t="s">
        <v>331</v>
      </c>
      <c r="O158" s="157" t="s">
        <v>202</v>
      </c>
      <c r="P158" s="157" t="s">
        <v>204</v>
      </c>
      <c r="Q158" s="157" t="s">
        <v>205</v>
      </c>
      <c r="R158" s="157" t="s">
        <v>38</v>
      </c>
      <c r="S158" s="156" t="s">
        <v>183</v>
      </c>
      <c r="T158" s="156" t="s">
        <v>407</v>
      </c>
    </row>
    <row r="159" spans="1:20" s="165" customFormat="1" ht="12" customHeight="1">
      <c r="A159" s="149"/>
      <c r="B159" s="149"/>
      <c r="C159" s="150" t="s">
        <v>163</v>
      </c>
      <c r="D159" s="151" t="str">
        <f t="shared" si="9"/>
        <v>15.3.26</v>
      </c>
      <c r="E159" s="152" t="s">
        <v>332</v>
      </c>
      <c r="F159" s="153" t="s">
        <v>369</v>
      </c>
      <c r="G159" s="153" t="s">
        <v>406</v>
      </c>
      <c r="H159" s="154">
        <f t="shared" si="10"/>
        <v>0.24697429713177743</v>
      </c>
      <c r="I159" s="155"/>
      <c r="J159" s="155"/>
      <c r="K159" s="166">
        <v>0.24697429713177743</v>
      </c>
      <c r="L159" s="155"/>
      <c r="M159" s="149"/>
      <c r="N159" s="156" t="s">
        <v>333</v>
      </c>
      <c r="O159" s="157" t="s">
        <v>332</v>
      </c>
      <c r="P159" s="157" t="s">
        <v>334</v>
      </c>
      <c r="Q159" s="157" t="s">
        <v>335</v>
      </c>
      <c r="R159" s="157" t="s">
        <v>336</v>
      </c>
      <c r="S159" s="156" t="s">
        <v>183</v>
      </c>
      <c r="T159" s="156" t="s">
        <v>407</v>
      </c>
    </row>
    <row r="160" spans="1:20" s="165" customFormat="1" ht="12" customHeight="1">
      <c r="A160" s="149"/>
      <c r="B160" s="149"/>
      <c r="C160" s="150" t="s">
        <v>163</v>
      </c>
      <c r="D160" s="151" t="str">
        <f t="shared" si="9"/>
        <v>15.3.27</v>
      </c>
      <c r="E160" s="152" t="s">
        <v>337</v>
      </c>
      <c r="F160" s="153" t="s">
        <v>369</v>
      </c>
      <c r="G160" s="153" t="s">
        <v>406</v>
      </c>
      <c r="H160" s="154">
        <f t="shared" si="10"/>
        <v>4.0056749663048875E-2</v>
      </c>
      <c r="I160" s="155"/>
      <c r="J160" s="155"/>
      <c r="K160" s="166">
        <v>4.0056749663048875E-2</v>
      </c>
      <c r="L160" s="155"/>
      <c r="M160" s="149"/>
      <c r="N160" s="156" t="s">
        <v>338</v>
      </c>
      <c r="O160" s="157" t="s">
        <v>337</v>
      </c>
      <c r="P160" s="157" t="s">
        <v>339</v>
      </c>
      <c r="Q160" s="157" t="s">
        <v>340</v>
      </c>
      <c r="R160" s="157" t="s">
        <v>38</v>
      </c>
      <c r="S160" s="156" t="s">
        <v>183</v>
      </c>
      <c r="T160" s="156" t="s">
        <v>407</v>
      </c>
    </row>
    <row r="161" spans="1:20" s="165" customFormat="1" ht="12" customHeight="1">
      <c r="A161" s="149"/>
      <c r="B161" s="149"/>
      <c r="C161" s="150" t="s">
        <v>163</v>
      </c>
      <c r="D161" s="151" t="str">
        <f t="shared" si="9"/>
        <v>15.3.28</v>
      </c>
      <c r="E161" s="152" t="s">
        <v>185</v>
      </c>
      <c r="F161" s="153" t="s">
        <v>369</v>
      </c>
      <c r="G161" s="153" t="s">
        <v>406</v>
      </c>
      <c r="H161" s="154">
        <f t="shared" si="10"/>
        <v>8.5604738596864571E-2</v>
      </c>
      <c r="I161" s="155"/>
      <c r="J161" s="155"/>
      <c r="K161" s="166">
        <v>8.5604738596864571E-2</v>
      </c>
      <c r="L161" s="155"/>
      <c r="M161" s="149"/>
      <c r="N161" s="156" t="s">
        <v>341</v>
      </c>
      <c r="O161" s="157" t="s">
        <v>185</v>
      </c>
      <c r="P161" s="157" t="s">
        <v>186</v>
      </c>
      <c r="Q161" s="157" t="s">
        <v>187</v>
      </c>
      <c r="R161" s="157" t="s">
        <v>188</v>
      </c>
      <c r="S161" s="156" t="s">
        <v>183</v>
      </c>
      <c r="T161" s="156" t="s">
        <v>407</v>
      </c>
    </row>
    <row r="162" spans="1:20" s="165" customFormat="1" ht="12" customHeight="1">
      <c r="A162" s="149"/>
      <c r="B162" s="149"/>
      <c r="C162" s="150" t="s">
        <v>163</v>
      </c>
      <c r="D162" s="151" t="str">
        <f t="shared" si="9"/>
        <v>15.3.29</v>
      </c>
      <c r="E162" s="152" t="s">
        <v>194</v>
      </c>
      <c r="F162" s="153" t="s">
        <v>369</v>
      </c>
      <c r="G162" s="153" t="s">
        <v>406</v>
      </c>
      <c r="H162" s="154">
        <f t="shared" si="10"/>
        <v>9.510415927738762E-3</v>
      </c>
      <c r="I162" s="155"/>
      <c r="J162" s="155"/>
      <c r="K162" s="166">
        <v>9.510415927738762E-3</v>
      </c>
      <c r="L162" s="155"/>
      <c r="M162" s="149"/>
      <c r="N162" s="156" t="s">
        <v>342</v>
      </c>
      <c r="O162" s="157" t="s">
        <v>194</v>
      </c>
      <c r="P162" s="157" t="s">
        <v>196</v>
      </c>
      <c r="Q162" s="157" t="s">
        <v>197</v>
      </c>
      <c r="R162" s="157" t="s">
        <v>167</v>
      </c>
      <c r="S162" s="156" t="s">
        <v>183</v>
      </c>
      <c r="T162" s="156" t="s">
        <v>407</v>
      </c>
    </row>
    <row r="163" spans="1:20" s="165" customFormat="1" ht="12" customHeight="1">
      <c r="A163" s="149"/>
      <c r="B163" s="149"/>
      <c r="C163" s="150" t="s">
        <v>163</v>
      </c>
      <c r="D163" s="151" t="str">
        <f t="shared" si="9"/>
        <v>15.3.30</v>
      </c>
      <c r="E163" s="152" t="s">
        <v>343</v>
      </c>
      <c r="F163" s="153" t="s">
        <v>369</v>
      </c>
      <c r="G163" s="153" t="s">
        <v>406</v>
      </c>
      <c r="H163" s="154">
        <f t="shared" si="10"/>
        <v>2.8395403277293039E-2</v>
      </c>
      <c r="I163" s="155"/>
      <c r="J163" s="155"/>
      <c r="K163" s="166">
        <v>2.8395403277293039E-2</v>
      </c>
      <c r="L163" s="155"/>
      <c r="M163" s="149"/>
      <c r="N163" s="156" t="s">
        <v>344</v>
      </c>
      <c r="O163" s="157" t="s">
        <v>343</v>
      </c>
      <c r="P163" s="157" t="s">
        <v>345</v>
      </c>
      <c r="Q163" s="157" t="s">
        <v>346</v>
      </c>
      <c r="R163" s="157" t="s">
        <v>174</v>
      </c>
      <c r="S163" s="156" t="s">
        <v>183</v>
      </c>
      <c r="T163" s="156" t="s">
        <v>407</v>
      </c>
    </row>
    <row r="164" spans="1:20" ht="12" customHeight="1">
      <c r="C164" s="62"/>
      <c r="D164" s="122"/>
      <c r="E164" s="125" t="s">
        <v>158</v>
      </c>
      <c r="F164" s="123"/>
      <c r="G164" s="123"/>
      <c r="H164" s="121"/>
      <c r="I164" s="121"/>
      <c r="J164" s="121"/>
      <c r="K164" s="121"/>
      <c r="L164" s="124"/>
      <c r="N164" s="134"/>
      <c r="O164" s="134"/>
      <c r="P164" s="134"/>
      <c r="Q164" s="134"/>
      <c r="R164" s="134"/>
      <c r="S164" s="134"/>
      <c r="T164" s="139" t="s">
        <v>411</v>
      </c>
    </row>
    <row r="165" spans="1:20" ht="12" customHeight="1">
      <c r="C165" s="62"/>
      <c r="D165" s="119" t="s">
        <v>412</v>
      </c>
      <c r="E165" s="129" t="s">
        <v>349</v>
      </c>
      <c r="F165" s="120" t="s">
        <v>369</v>
      </c>
      <c r="G165" s="72" t="s">
        <v>413</v>
      </c>
      <c r="H165" s="61">
        <f t="shared" ref="H165:H173" si="11">SUM(I165:L165)</f>
        <v>59.206962001371444</v>
      </c>
      <c r="I165" s="172">
        <v>0.15277151166914946</v>
      </c>
      <c r="J165" s="172">
        <v>0</v>
      </c>
      <c r="K165" s="172">
        <v>2.6257699037620301</v>
      </c>
      <c r="L165" s="172">
        <v>56.428420585940266</v>
      </c>
      <c r="N165" s="134"/>
      <c r="O165" s="134"/>
      <c r="P165" s="134"/>
      <c r="Q165" s="134"/>
      <c r="R165" s="134"/>
      <c r="S165" s="134"/>
      <c r="T165" s="136" t="s">
        <v>152</v>
      </c>
    </row>
    <row r="166" spans="1:20" ht="12" customHeight="1">
      <c r="C166" s="62"/>
      <c r="D166" s="73" t="s">
        <v>302</v>
      </c>
      <c r="E166" s="127" t="s">
        <v>351</v>
      </c>
      <c r="F166" s="128" t="s">
        <v>369</v>
      </c>
      <c r="G166" s="128" t="s">
        <v>414</v>
      </c>
      <c r="H166" s="61">
        <f t="shared" si="11"/>
        <v>219.39502043402854</v>
      </c>
      <c r="I166" s="172">
        <v>135.30290142110616</v>
      </c>
      <c r="J166" s="172">
        <v>0</v>
      </c>
      <c r="K166" s="172">
        <v>84.092119012922396</v>
      </c>
      <c r="L166" s="172">
        <v>0</v>
      </c>
      <c r="N166" s="134"/>
      <c r="O166" s="134"/>
      <c r="P166" s="134"/>
      <c r="Q166" s="134"/>
      <c r="R166" s="134"/>
      <c r="S166" s="134"/>
      <c r="T166" s="136" t="s">
        <v>152</v>
      </c>
    </row>
    <row r="167" spans="1:20" ht="12" customHeight="1">
      <c r="C167" s="62"/>
      <c r="D167" s="73" t="s">
        <v>306</v>
      </c>
      <c r="E167" s="127" t="s">
        <v>353</v>
      </c>
      <c r="F167" s="128" t="s">
        <v>369</v>
      </c>
      <c r="G167" s="128" t="s">
        <v>415</v>
      </c>
      <c r="H167" s="61">
        <f t="shared" si="11"/>
        <v>0.27685713272327445</v>
      </c>
      <c r="I167" s="172">
        <v>0.27685713272327445</v>
      </c>
      <c r="J167" s="172">
        <v>0</v>
      </c>
      <c r="K167" s="172">
        <v>0</v>
      </c>
      <c r="L167" s="172">
        <v>0</v>
      </c>
      <c r="N167" s="134"/>
      <c r="O167" s="134"/>
      <c r="P167" s="134"/>
      <c r="Q167" s="134"/>
      <c r="R167" s="134"/>
      <c r="S167" s="134"/>
      <c r="T167" s="136" t="s">
        <v>152</v>
      </c>
    </row>
    <row r="168" spans="1:20" ht="12" customHeight="1">
      <c r="C168" s="62"/>
      <c r="D168" s="73" t="s">
        <v>310</v>
      </c>
      <c r="E168" s="127" t="s">
        <v>355</v>
      </c>
      <c r="F168" s="128" t="s">
        <v>369</v>
      </c>
      <c r="G168" s="128" t="s">
        <v>416</v>
      </c>
      <c r="H168" s="61">
        <f t="shared" si="11"/>
        <v>0</v>
      </c>
      <c r="I168" s="172">
        <v>0</v>
      </c>
      <c r="J168" s="172">
        <v>0</v>
      </c>
      <c r="K168" s="172">
        <v>0</v>
      </c>
      <c r="L168" s="172">
        <v>0</v>
      </c>
      <c r="N168" s="134"/>
      <c r="O168" s="134"/>
      <c r="P168" s="134"/>
      <c r="Q168" s="134"/>
      <c r="R168" s="134"/>
      <c r="S168" s="134"/>
      <c r="T168" s="136" t="s">
        <v>152</v>
      </c>
    </row>
    <row r="169" spans="1:20" ht="12" customHeight="1">
      <c r="C169" s="62"/>
      <c r="D169" s="73" t="s">
        <v>313</v>
      </c>
      <c r="E169" s="127" t="s">
        <v>357</v>
      </c>
      <c r="F169" s="128" t="s">
        <v>369</v>
      </c>
      <c r="G169" s="128" t="s">
        <v>417</v>
      </c>
      <c r="H169" s="61">
        <f t="shared" si="11"/>
        <v>15.866819275968879</v>
      </c>
      <c r="I169" s="172">
        <v>0</v>
      </c>
      <c r="J169" s="172">
        <v>0</v>
      </c>
      <c r="K169" s="172">
        <v>2.7551637186280762</v>
      </c>
      <c r="L169" s="172">
        <v>13.111655557340804</v>
      </c>
      <c r="N169" s="134"/>
      <c r="O169" s="134"/>
      <c r="P169" s="134"/>
      <c r="Q169" s="134"/>
      <c r="R169" s="134"/>
      <c r="S169" s="134"/>
      <c r="T169" s="136" t="s">
        <v>152</v>
      </c>
    </row>
    <row r="170" spans="1:20" ht="12" customHeight="1">
      <c r="C170" s="62"/>
      <c r="D170" s="119" t="s">
        <v>418</v>
      </c>
      <c r="E170" s="129" t="s">
        <v>419</v>
      </c>
      <c r="F170" s="120" t="s">
        <v>369</v>
      </c>
      <c r="G170" s="72" t="s">
        <v>420</v>
      </c>
      <c r="H170" s="61">
        <f t="shared" si="11"/>
        <v>0</v>
      </c>
      <c r="I170" s="172">
        <v>0</v>
      </c>
      <c r="J170" s="172">
        <v>0</v>
      </c>
      <c r="K170" s="172">
        <v>0</v>
      </c>
      <c r="L170" s="172">
        <v>0</v>
      </c>
      <c r="N170" s="134"/>
      <c r="O170" s="134"/>
      <c r="P170" s="134"/>
      <c r="Q170" s="134"/>
      <c r="R170" s="134"/>
      <c r="S170" s="134"/>
      <c r="T170" s="136" t="s">
        <v>152</v>
      </c>
    </row>
    <row r="171" spans="1:20" ht="12" customHeight="1">
      <c r="C171" s="62"/>
      <c r="D171" s="73" t="s">
        <v>315</v>
      </c>
      <c r="E171" s="127" t="s">
        <v>362</v>
      </c>
      <c r="F171" s="128" t="s">
        <v>369</v>
      </c>
      <c r="G171" s="128" t="s">
        <v>421</v>
      </c>
      <c r="H171" s="61">
        <f t="shared" si="11"/>
        <v>15.866819275968879</v>
      </c>
      <c r="I171" s="172">
        <v>0</v>
      </c>
      <c r="J171" s="172">
        <v>0</v>
      </c>
      <c r="K171" s="172">
        <v>2.7551637186280762</v>
      </c>
      <c r="L171" s="172">
        <v>13.111655557340804</v>
      </c>
      <c r="N171" s="134"/>
      <c r="O171" s="134"/>
      <c r="P171" s="134"/>
      <c r="Q171" s="134"/>
      <c r="R171" s="134"/>
      <c r="S171" s="134"/>
      <c r="T171" s="136" t="s">
        <v>152</v>
      </c>
    </row>
    <row r="172" spans="1:20" ht="24" customHeight="1">
      <c r="C172" s="62"/>
      <c r="D172" s="73" t="s">
        <v>318</v>
      </c>
      <c r="E172" s="127" t="s">
        <v>364</v>
      </c>
      <c r="F172" s="128" t="s">
        <v>369</v>
      </c>
      <c r="G172" s="128" t="s">
        <v>422</v>
      </c>
      <c r="H172" s="61">
        <f t="shared" si="11"/>
        <v>0</v>
      </c>
      <c r="I172" s="61">
        <f>I169-I171</f>
        <v>0</v>
      </c>
      <c r="J172" s="61">
        <f>J169-J171</f>
        <v>0</v>
      </c>
      <c r="K172" s="61">
        <f>K169-K171</f>
        <v>0</v>
      </c>
      <c r="L172" s="61">
        <f>L169-L171</f>
        <v>0</v>
      </c>
      <c r="N172" s="134"/>
      <c r="O172" s="134"/>
      <c r="P172" s="134"/>
      <c r="Q172" s="134"/>
      <c r="R172" s="134"/>
      <c r="S172" s="134"/>
      <c r="T172" s="136" t="s">
        <v>152</v>
      </c>
    </row>
    <row r="173" spans="1:20" ht="12" customHeight="1">
      <c r="C173" s="62"/>
      <c r="D173" s="73" t="s">
        <v>320</v>
      </c>
      <c r="E173" s="127" t="s">
        <v>366</v>
      </c>
      <c r="F173" s="128" t="s">
        <v>369</v>
      </c>
      <c r="G173" s="128" t="s">
        <v>423</v>
      </c>
      <c r="H173" s="61">
        <f t="shared" si="11"/>
        <v>-8.32328391311421E-5</v>
      </c>
      <c r="I173" s="61">
        <f>SUM(I95,I120,I125)-SUM(I126,I166:I169)</f>
        <v>0</v>
      </c>
      <c r="J173" s="61">
        <f>SUM(J95,J120,J125)-SUM(J126,J166:J169)</f>
        <v>0</v>
      </c>
      <c r="K173" s="61">
        <f>SUM(K95,K120,K125)-SUM(K126,K166:K169)</f>
        <v>-8.32328391311421E-5</v>
      </c>
      <c r="L173" s="61">
        <f>SUM(L95,L120,L125)-SUM(L126,L166:L169)</f>
        <v>0</v>
      </c>
      <c r="N173" s="134"/>
      <c r="O173" s="134"/>
      <c r="P173" s="134"/>
      <c r="Q173" s="134"/>
      <c r="R173" s="134"/>
      <c r="S173" s="134"/>
      <c r="T173" s="136" t="s">
        <v>152</v>
      </c>
    </row>
    <row r="174" spans="1:20" ht="18" customHeight="1">
      <c r="C174" s="62"/>
      <c r="D174" s="199" t="s">
        <v>424</v>
      </c>
      <c r="E174" s="200"/>
      <c r="F174" s="200"/>
      <c r="G174" s="144"/>
      <c r="H174" s="142"/>
      <c r="I174" s="142"/>
      <c r="J174" s="142"/>
      <c r="K174" s="142"/>
      <c r="L174" s="143"/>
      <c r="N174" s="134"/>
      <c r="O174" s="134"/>
      <c r="P174" s="134"/>
      <c r="Q174" s="134"/>
      <c r="R174" s="134"/>
      <c r="S174" s="134"/>
      <c r="T174" s="134"/>
    </row>
    <row r="175" spans="1:20" ht="12" customHeight="1">
      <c r="C175" s="62"/>
      <c r="D175" s="73" t="s">
        <v>324</v>
      </c>
      <c r="E175" s="127" t="s">
        <v>425</v>
      </c>
      <c r="F175" s="128" t="s">
        <v>369</v>
      </c>
      <c r="G175" s="128" t="s">
        <v>426</v>
      </c>
      <c r="H175" s="61">
        <f>SUM(I175:L175)</f>
        <v>123.73986581069258</v>
      </c>
      <c r="I175" s="166">
        <v>0.52120533919746526</v>
      </c>
      <c r="J175" s="166"/>
      <c r="K175" s="166">
        <v>52.093522853562213</v>
      </c>
      <c r="L175" s="166">
        <v>71.125137617932893</v>
      </c>
      <c r="N175" s="134"/>
      <c r="O175" s="134"/>
      <c r="P175" s="134"/>
      <c r="Q175" s="134"/>
      <c r="R175" s="134"/>
      <c r="S175" s="134"/>
      <c r="T175" s="136" t="s">
        <v>152</v>
      </c>
    </row>
    <row r="176" spans="1:20" ht="12" customHeight="1">
      <c r="C176" s="62"/>
      <c r="D176" s="73" t="s">
        <v>328</v>
      </c>
      <c r="E176" s="127" t="s">
        <v>427</v>
      </c>
      <c r="F176" s="128" t="s">
        <v>369</v>
      </c>
      <c r="G176" s="128" t="s">
        <v>428</v>
      </c>
      <c r="H176" s="61">
        <f>SUM(I176:L176)</f>
        <v>0</v>
      </c>
      <c r="I176" s="71"/>
      <c r="J176" s="71"/>
      <c r="K176" s="71"/>
      <c r="L176" s="71"/>
      <c r="N176" s="134"/>
      <c r="O176" s="134"/>
      <c r="P176" s="134"/>
      <c r="Q176" s="134"/>
      <c r="R176" s="134"/>
      <c r="S176" s="134"/>
      <c r="T176" s="136" t="s">
        <v>152</v>
      </c>
    </row>
    <row r="177" spans="3:20" ht="12" customHeight="1">
      <c r="C177" s="62"/>
      <c r="D177" s="73" t="s">
        <v>331</v>
      </c>
      <c r="E177" s="127" t="s">
        <v>429</v>
      </c>
      <c r="F177" s="128" t="s">
        <v>369</v>
      </c>
      <c r="G177" s="128" t="s">
        <v>430</v>
      </c>
      <c r="H177" s="61">
        <f>SUM(I177:L177)</f>
        <v>0</v>
      </c>
      <c r="I177" s="71"/>
      <c r="J177" s="71"/>
      <c r="K177" s="71"/>
      <c r="L177" s="71"/>
      <c r="N177" s="134"/>
      <c r="O177" s="134"/>
      <c r="P177" s="134"/>
      <c r="Q177" s="134"/>
      <c r="R177" s="134"/>
      <c r="S177" s="134"/>
      <c r="T177" s="136" t="s">
        <v>152</v>
      </c>
    </row>
    <row r="178" spans="3:20" ht="18" customHeight="1">
      <c r="C178" s="62"/>
      <c r="D178" s="199" t="s">
        <v>431</v>
      </c>
      <c r="E178" s="200"/>
      <c r="F178" s="200"/>
      <c r="G178" s="144"/>
      <c r="H178" s="142"/>
      <c r="I178" s="142"/>
      <c r="J178" s="142"/>
      <c r="K178" s="142"/>
      <c r="L178" s="143"/>
      <c r="N178" s="134"/>
      <c r="O178" s="134"/>
      <c r="P178" s="134"/>
      <c r="Q178" s="134"/>
      <c r="R178" s="134"/>
      <c r="S178" s="134"/>
      <c r="T178" s="134"/>
    </row>
    <row r="179" spans="3:20" ht="12" customHeight="1">
      <c r="C179" s="62"/>
      <c r="D179" s="73" t="s">
        <v>333</v>
      </c>
      <c r="E179" s="127" t="s">
        <v>432</v>
      </c>
      <c r="F179" s="128" t="s">
        <v>151</v>
      </c>
      <c r="G179" s="128" t="s">
        <v>433</v>
      </c>
      <c r="H179" s="61">
        <f t="shared" ref="H179:H210" si="12">SUM(I179:L179)</f>
        <v>190436.80100000001</v>
      </c>
      <c r="I179" s="61">
        <f>SUM(I180,I181)</f>
        <v>0</v>
      </c>
      <c r="J179" s="61">
        <f>SUM(J180,J181)</f>
        <v>0</v>
      </c>
      <c r="K179" s="61">
        <f>SUM(K180,K181)</f>
        <v>139156.391</v>
      </c>
      <c r="L179" s="61">
        <f>SUM(L180,L181)</f>
        <v>51280.410000000011</v>
      </c>
      <c r="N179" s="134"/>
      <c r="O179" s="134"/>
      <c r="P179" s="134"/>
      <c r="Q179" s="134"/>
      <c r="R179" s="134"/>
      <c r="S179" s="134"/>
      <c r="T179" s="136" t="s">
        <v>152</v>
      </c>
    </row>
    <row r="180" spans="3:20" ht="12" customHeight="1">
      <c r="C180" s="62"/>
      <c r="D180" s="119" t="s">
        <v>434</v>
      </c>
      <c r="E180" s="129" t="s">
        <v>435</v>
      </c>
      <c r="F180" s="120" t="s">
        <v>151</v>
      </c>
      <c r="G180" s="72" t="s">
        <v>436</v>
      </c>
      <c r="H180" s="61">
        <f t="shared" si="12"/>
        <v>188076.39900000003</v>
      </c>
      <c r="I180" s="71"/>
      <c r="J180" s="71"/>
      <c r="K180" s="166">
        <v>136952.31700000001</v>
      </c>
      <c r="L180" s="166">
        <v>51124.082000000009</v>
      </c>
      <c r="N180" s="134"/>
      <c r="O180" s="134"/>
      <c r="P180" s="134"/>
      <c r="Q180" s="134"/>
      <c r="R180" s="134"/>
      <c r="S180" s="134"/>
      <c r="T180" s="136" t="s">
        <v>152</v>
      </c>
    </row>
    <row r="181" spans="3:20" ht="12" customHeight="1">
      <c r="C181" s="62"/>
      <c r="D181" s="119" t="s">
        <v>437</v>
      </c>
      <c r="E181" s="129" t="s">
        <v>438</v>
      </c>
      <c r="F181" s="120" t="s">
        <v>151</v>
      </c>
      <c r="G181" s="72" t="s">
        <v>439</v>
      </c>
      <c r="H181" s="61">
        <f t="shared" si="12"/>
        <v>2360.402</v>
      </c>
      <c r="I181" s="61">
        <f>I184</f>
        <v>0</v>
      </c>
      <c r="J181" s="61">
        <f>J184</f>
        <v>0</v>
      </c>
      <c r="K181" s="61">
        <f>K184</f>
        <v>2204.0740000000001</v>
      </c>
      <c r="L181" s="61">
        <f>L184</f>
        <v>156.328</v>
      </c>
      <c r="N181" s="134"/>
      <c r="O181" s="134"/>
      <c r="P181" s="134"/>
      <c r="Q181" s="134"/>
      <c r="R181" s="134"/>
      <c r="S181" s="134"/>
      <c r="T181" s="136" t="s">
        <v>152</v>
      </c>
    </row>
    <row r="182" spans="3:20" ht="12" customHeight="1">
      <c r="C182" s="62"/>
      <c r="D182" s="119" t="s">
        <v>440</v>
      </c>
      <c r="E182" s="130" t="s">
        <v>441</v>
      </c>
      <c r="F182" s="120" t="s">
        <v>369</v>
      </c>
      <c r="G182" s="72" t="s">
        <v>442</v>
      </c>
      <c r="H182" s="61">
        <f t="shared" si="12"/>
        <v>3.548</v>
      </c>
      <c r="I182" s="71"/>
      <c r="J182" s="71"/>
      <c r="K182" s="166">
        <v>3.31</v>
      </c>
      <c r="L182" s="166">
        <v>0.23800000000000002</v>
      </c>
      <c r="N182" s="134"/>
      <c r="O182" s="134"/>
      <c r="P182" s="134"/>
      <c r="Q182" s="134"/>
      <c r="R182" s="134"/>
      <c r="S182" s="134"/>
      <c r="T182" s="136" t="s">
        <v>152</v>
      </c>
    </row>
    <row r="183" spans="3:20" ht="12" customHeight="1">
      <c r="C183" s="62"/>
      <c r="D183" s="119" t="s">
        <v>443</v>
      </c>
      <c r="E183" s="131" t="s">
        <v>444</v>
      </c>
      <c r="F183" s="120" t="s">
        <v>369</v>
      </c>
      <c r="G183" s="72" t="s">
        <v>445</v>
      </c>
      <c r="H183" s="61">
        <f t="shared" si="12"/>
        <v>0</v>
      </c>
      <c r="I183" s="71"/>
      <c r="J183" s="71"/>
      <c r="K183" s="166">
        <v>0</v>
      </c>
      <c r="L183" s="166">
        <v>0</v>
      </c>
      <c r="N183" s="134"/>
      <c r="O183" s="134"/>
      <c r="P183" s="134"/>
      <c r="Q183" s="134"/>
      <c r="R183" s="134"/>
      <c r="S183" s="134"/>
      <c r="T183" s="136" t="s">
        <v>152</v>
      </c>
    </row>
    <row r="184" spans="3:20" ht="12" customHeight="1">
      <c r="C184" s="62"/>
      <c r="D184" s="119" t="s">
        <v>446</v>
      </c>
      <c r="E184" s="130" t="s">
        <v>447</v>
      </c>
      <c r="F184" s="120" t="s">
        <v>151</v>
      </c>
      <c r="G184" s="72" t="s">
        <v>448</v>
      </c>
      <c r="H184" s="61">
        <f t="shared" si="12"/>
        <v>2360.402</v>
      </c>
      <c r="I184" s="71"/>
      <c r="J184" s="71"/>
      <c r="K184" s="166">
        <v>2204.0740000000001</v>
      </c>
      <c r="L184" s="166">
        <v>156.328</v>
      </c>
      <c r="N184" s="134"/>
      <c r="O184" s="134"/>
      <c r="P184" s="134"/>
      <c r="Q184" s="134"/>
      <c r="R184" s="134"/>
      <c r="S184" s="134"/>
      <c r="T184" s="136" t="s">
        <v>152</v>
      </c>
    </row>
    <row r="185" spans="3:20" ht="12" customHeight="1">
      <c r="C185" s="62"/>
      <c r="D185" s="73" t="s">
        <v>338</v>
      </c>
      <c r="E185" s="127" t="s">
        <v>449</v>
      </c>
      <c r="F185" s="128" t="s">
        <v>151</v>
      </c>
      <c r="G185" s="128" t="s">
        <v>450</v>
      </c>
      <c r="H185" s="61">
        <f t="shared" si="12"/>
        <v>694080.87700000009</v>
      </c>
      <c r="I185" s="61">
        <f>SUM(I186,I202)</f>
        <v>4408.4590000000007</v>
      </c>
      <c r="J185" s="61">
        <f>SUM(J186,J202)</f>
        <v>0</v>
      </c>
      <c r="K185" s="61">
        <f>SUM(K186,K202)</f>
        <v>139362.18899999998</v>
      </c>
      <c r="L185" s="61">
        <f>SUM(L186,L202)</f>
        <v>550310.22900000005</v>
      </c>
      <c r="N185" s="134"/>
      <c r="O185" s="134"/>
      <c r="P185" s="134"/>
      <c r="Q185" s="134"/>
      <c r="R185" s="134"/>
      <c r="S185" s="134"/>
      <c r="T185" s="136" t="s">
        <v>152</v>
      </c>
    </row>
    <row r="186" spans="3:20" ht="12" customHeight="1">
      <c r="C186" s="62"/>
      <c r="D186" s="119" t="s">
        <v>451</v>
      </c>
      <c r="E186" s="129" t="s">
        <v>452</v>
      </c>
      <c r="F186" s="120" t="s">
        <v>151</v>
      </c>
      <c r="G186" s="72" t="s">
        <v>453</v>
      </c>
      <c r="H186" s="61">
        <f t="shared" si="12"/>
        <v>694080.87700000009</v>
      </c>
      <c r="I186" s="61">
        <f>SUM(I187:I188)</f>
        <v>4408.4590000000007</v>
      </c>
      <c r="J186" s="61">
        <f>SUM(J187:J188)</f>
        <v>0</v>
      </c>
      <c r="K186" s="61">
        <f>SUM(K187:K188)</f>
        <v>139362.18899999998</v>
      </c>
      <c r="L186" s="61">
        <f>SUM(L187:L188)</f>
        <v>550310.22900000005</v>
      </c>
      <c r="N186" s="134"/>
      <c r="O186" s="134"/>
      <c r="P186" s="134"/>
      <c r="Q186" s="134"/>
      <c r="R186" s="134"/>
      <c r="S186" s="134"/>
      <c r="T186" s="136" t="s">
        <v>152</v>
      </c>
    </row>
    <row r="187" spans="3:20" ht="12" customHeight="1">
      <c r="C187" s="62"/>
      <c r="D187" s="119" t="s">
        <v>454</v>
      </c>
      <c r="E187" s="130" t="s">
        <v>455</v>
      </c>
      <c r="F187" s="120" t="s">
        <v>151</v>
      </c>
      <c r="G187" s="72" t="s">
        <v>456</v>
      </c>
      <c r="H187" s="61">
        <f t="shared" si="12"/>
        <v>193296.55099999998</v>
      </c>
      <c r="I187" s="71">
        <v>3116.2870000000007</v>
      </c>
      <c r="J187" s="71">
        <v>0</v>
      </c>
      <c r="K187" s="71">
        <v>117152.90199999997</v>
      </c>
      <c r="L187" s="71">
        <v>73027.362000000008</v>
      </c>
      <c r="N187" s="134"/>
      <c r="O187" s="134"/>
      <c r="P187" s="134"/>
      <c r="Q187" s="134"/>
      <c r="R187" s="134"/>
      <c r="S187" s="134"/>
      <c r="T187" s="136" t="s">
        <v>152</v>
      </c>
    </row>
    <row r="188" spans="3:20" ht="12" customHeight="1">
      <c r="C188" s="62"/>
      <c r="D188" s="119" t="s">
        <v>457</v>
      </c>
      <c r="E188" s="130" t="s">
        <v>458</v>
      </c>
      <c r="F188" s="120" t="s">
        <v>151</v>
      </c>
      <c r="G188" s="72" t="s">
        <v>459</v>
      </c>
      <c r="H188" s="61">
        <f t="shared" si="12"/>
        <v>500784.326</v>
      </c>
      <c r="I188" s="61">
        <f>SUM(I189,I192,I195,I198:I201)</f>
        <v>1292.172</v>
      </c>
      <c r="J188" s="61">
        <f>SUM(J189,J192,J195,J198:J201)</f>
        <v>0</v>
      </c>
      <c r="K188" s="61">
        <f>SUM(K189,K192,K195,K198:K201)</f>
        <v>22209.287</v>
      </c>
      <c r="L188" s="61">
        <f>SUM(L189,L192,L195,L198:L201)</f>
        <v>477282.86700000003</v>
      </c>
      <c r="N188" s="134"/>
      <c r="O188" s="134"/>
      <c r="P188" s="134"/>
      <c r="Q188" s="134"/>
      <c r="R188" s="134"/>
      <c r="S188" s="134"/>
      <c r="T188" s="136" t="s">
        <v>152</v>
      </c>
    </row>
    <row r="189" spans="3:20" ht="36" customHeight="1">
      <c r="C189" s="62"/>
      <c r="D189" s="119" t="s">
        <v>460</v>
      </c>
      <c r="E189" s="131" t="s">
        <v>461</v>
      </c>
      <c r="F189" s="120" t="s">
        <v>151</v>
      </c>
      <c r="G189" s="72" t="s">
        <v>462</v>
      </c>
      <c r="H189" s="61">
        <f t="shared" si="12"/>
        <v>252999.625</v>
      </c>
      <c r="I189" s="61">
        <f>SUM(I190:I191)</f>
        <v>0</v>
      </c>
      <c r="J189" s="61">
        <f>SUM(J190:J191)</f>
        <v>0</v>
      </c>
      <c r="K189" s="61">
        <f>SUM(K190:K191)</f>
        <v>3898.9760000000001</v>
      </c>
      <c r="L189" s="61">
        <f>SUM(L190:L191)</f>
        <v>249100.649</v>
      </c>
      <c r="N189" s="134"/>
      <c r="O189" s="134"/>
      <c r="P189" s="134"/>
      <c r="Q189" s="134"/>
      <c r="R189" s="134"/>
      <c r="S189" s="134"/>
      <c r="T189" s="136" t="s">
        <v>152</v>
      </c>
    </row>
    <row r="190" spans="3:20" ht="12" customHeight="1">
      <c r="C190" s="62"/>
      <c r="D190" s="119" t="s">
        <v>463</v>
      </c>
      <c r="E190" s="132" t="s">
        <v>464</v>
      </c>
      <c r="F190" s="120" t="s">
        <v>151</v>
      </c>
      <c r="G190" s="72" t="s">
        <v>465</v>
      </c>
      <c r="H190" s="61">
        <f t="shared" si="12"/>
        <v>252999.625</v>
      </c>
      <c r="I190" s="166">
        <v>0</v>
      </c>
      <c r="J190" s="166">
        <v>0</v>
      </c>
      <c r="K190" s="166">
        <v>3898.9760000000001</v>
      </c>
      <c r="L190" s="166">
        <v>249100.649</v>
      </c>
      <c r="N190" s="134"/>
      <c r="O190" s="134"/>
      <c r="P190" s="134"/>
      <c r="Q190" s="134"/>
      <c r="R190" s="134"/>
      <c r="S190" s="134"/>
      <c r="T190" s="136" t="s">
        <v>152</v>
      </c>
    </row>
    <row r="191" spans="3:20" ht="12" customHeight="1">
      <c r="C191" s="62"/>
      <c r="D191" s="119" t="s">
        <v>466</v>
      </c>
      <c r="E191" s="132" t="s">
        <v>467</v>
      </c>
      <c r="F191" s="120" t="s">
        <v>151</v>
      </c>
      <c r="G191" s="72" t="s">
        <v>468</v>
      </c>
      <c r="H191" s="61">
        <f t="shared" si="12"/>
        <v>0</v>
      </c>
      <c r="I191" s="71"/>
      <c r="J191" s="71"/>
      <c r="K191" s="71"/>
      <c r="L191" s="71"/>
      <c r="N191" s="134"/>
      <c r="O191" s="134"/>
      <c r="P191" s="134"/>
      <c r="Q191" s="134"/>
      <c r="R191" s="134"/>
      <c r="S191" s="134"/>
      <c r="T191" s="136" t="s">
        <v>152</v>
      </c>
    </row>
    <row r="192" spans="3:20" ht="36" customHeight="1">
      <c r="C192" s="62"/>
      <c r="D192" s="119" t="s">
        <v>469</v>
      </c>
      <c r="E192" s="131" t="s">
        <v>470</v>
      </c>
      <c r="F192" s="120" t="s">
        <v>151</v>
      </c>
      <c r="G192" s="72" t="s">
        <v>471</v>
      </c>
      <c r="H192" s="61">
        <f t="shared" si="12"/>
        <v>227041.72600000002</v>
      </c>
      <c r="I192" s="61">
        <f>SUM(I193:I194)</f>
        <v>0</v>
      </c>
      <c r="J192" s="61">
        <f>SUM(J193:J194)</f>
        <v>0</v>
      </c>
      <c r="K192" s="61">
        <f>SUM(K193:K194)</f>
        <v>9432.2690000000002</v>
      </c>
      <c r="L192" s="61">
        <f>SUM(L193:L194)</f>
        <v>217609.45700000002</v>
      </c>
      <c r="N192" s="134"/>
      <c r="O192" s="134"/>
      <c r="P192" s="134"/>
      <c r="Q192" s="134"/>
      <c r="R192" s="134"/>
      <c r="S192" s="134"/>
      <c r="T192" s="136" t="s">
        <v>152</v>
      </c>
    </row>
    <row r="193" spans="3:20" ht="12" customHeight="1">
      <c r="C193" s="62"/>
      <c r="D193" s="119" t="s">
        <v>472</v>
      </c>
      <c r="E193" s="132" t="s">
        <v>464</v>
      </c>
      <c r="F193" s="120" t="s">
        <v>151</v>
      </c>
      <c r="G193" s="72" t="s">
        <v>473</v>
      </c>
      <c r="H193" s="61">
        <f t="shared" si="12"/>
        <v>227041.72600000002</v>
      </c>
      <c r="I193" s="71"/>
      <c r="J193" s="71"/>
      <c r="K193" s="166">
        <v>9432.2690000000002</v>
      </c>
      <c r="L193" s="166">
        <v>217609.45700000002</v>
      </c>
      <c r="N193" s="134"/>
      <c r="O193" s="134"/>
      <c r="P193" s="134"/>
      <c r="Q193" s="134"/>
      <c r="R193" s="134"/>
      <c r="S193" s="134"/>
      <c r="T193" s="136" t="s">
        <v>152</v>
      </c>
    </row>
    <row r="194" spans="3:20" ht="12" customHeight="1">
      <c r="C194" s="62"/>
      <c r="D194" s="119" t="s">
        <v>474</v>
      </c>
      <c r="E194" s="132" t="s">
        <v>467</v>
      </c>
      <c r="F194" s="120" t="s">
        <v>151</v>
      </c>
      <c r="G194" s="72" t="s">
        <v>475</v>
      </c>
      <c r="H194" s="61">
        <f t="shared" si="12"/>
        <v>0</v>
      </c>
      <c r="I194" s="71"/>
      <c r="J194" s="71"/>
      <c r="K194" s="71"/>
      <c r="L194" s="71"/>
      <c r="N194" s="134"/>
      <c r="O194" s="134"/>
      <c r="P194" s="134"/>
      <c r="Q194" s="134"/>
      <c r="R194" s="134"/>
      <c r="S194" s="134"/>
      <c r="T194" s="136" t="s">
        <v>152</v>
      </c>
    </row>
    <row r="195" spans="3:20" ht="24" customHeight="1">
      <c r="C195" s="62"/>
      <c r="D195" s="119" t="s">
        <v>476</v>
      </c>
      <c r="E195" s="131" t="s">
        <v>477</v>
      </c>
      <c r="F195" s="120" t="s">
        <v>151</v>
      </c>
      <c r="G195" s="72" t="s">
        <v>478</v>
      </c>
      <c r="H195" s="61">
        <f t="shared" si="12"/>
        <v>8687.5650000000005</v>
      </c>
      <c r="I195" s="61">
        <f>SUM(I196:I197)</f>
        <v>0</v>
      </c>
      <c r="J195" s="61">
        <f>SUM(J196:J197)</f>
        <v>0</v>
      </c>
      <c r="K195" s="61">
        <f>SUM(K196:K197)</f>
        <v>0</v>
      </c>
      <c r="L195" s="61">
        <f>SUM(L196:L197)</f>
        <v>8687.5650000000005</v>
      </c>
      <c r="N195" s="134"/>
      <c r="O195" s="134"/>
      <c r="P195" s="134"/>
      <c r="Q195" s="134"/>
      <c r="R195" s="134"/>
      <c r="S195" s="134"/>
      <c r="T195" s="136" t="s">
        <v>152</v>
      </c>
    </row>
    <row r="196" spans="3:20" ht="12" customHeight="1">
      <c r="C196" s="62"/>
      <c r="D196" s="119" t="s">
        <v>479</v>
      </c>
      <c r="E196" s="132" t="s">
        <v>464</v>
      </c>
      <c r="F196" s="120" t="s">
        <v>151</v>
      </c>
      <c r="G196" s="72" t="s">
        <v>480</v>
      </c>
      <c r="H196" s="61">
        <f t="shared" si="12"/>
        <v>8687.5650000000005</v>
      </c>
      <c r="I196" s="166">
        <v>0</v>
      </c>
      <c r="J196" s="166">
        <v>0</v>
      </c>
      <c r="K196" s="166">
        <v>0</v>
      </c>
      <c r="L196" s="166">
        <v>8687.5650000000005</v>
      </c>
      <c r="N196" s="134"/>
      <c r="O196" s="134"/>
      <c r="P196" s="134"/>
      <c r="Q196" s="134"/>
      <c r="R196" s="134"/>
      <c r="S196" s="134"/>
      <c r="T196" s="136" t="s">
        <v>152</v>
      </c>
    </row>
    <row r="197" spans="3:20" ht="12" customHeight="1">
      <c r="C197" s="62"/>
      <c r="D197" s="119" t="s">
        <v>481</v>
      </c>
      <c r="E197" s="132" t="s">
        <v>467</v>
      </c>
      <c r="F197" s="120" t="s">
        <v>151</v>
      </c>
      <c r="G197" s="72" t="s">
        <v>482</v>
      </c>
      <c r="H197" s="61">
        <f t="shared" si="12"/>
        <v>0</v>
      </c>
      <c r="I197" s="166">
        <v>0</v>
      </c>
      <c r="J197" s="166">
        <v>0</v>
      </c>
      <c r="K197" s="166">
        <v>0</v>
      </c>
      <c r="L197" s="166">
        <v>0</v>
      </c>
      <c r="N197" s="134"/>
      <c r="O197" s="134"/>
      <c r="P197" s="134"/>
      <c r="Q197" s="134"/>
      <c r="R197" s="134"/>
      <c r="S197" s="134"/>
      <c r="T197" s="136" t="s">
        <v>152</v>
      </c>
    </row>
    <row r="198" spans="3:20" ht="12" customHeight="1">
      <c r="C198" s="62"/>
      <c r="D198" s="119" t="s">
        <v>483</v>
      </c>
      <c r="E198" s="131" t="s">
        <v>484</v>
      </c>
      <c r="F198" s="120" t="s">
        <v>151</v>
      </c>
      <c r="G198" s="72" t="s">
        <v>485</v>
      </c>
      <c r="H198" s="61">
        <f t="shared" si="12"/>
        <v>1193.0449999999996</v>
      </c>
      <c r="I198" s="166">
        <v>0</v>
      </c>
      <c r="J198" s="166">
        <v>0</v>
      </c>
      <c r="K198" s="166">
        <v>645.47299999999984</v>
      </c>
      <c r="L198" s="166">
        <v>547.57199999999989</v>
      </c>
      <c r="N198" s="134"/>
      <c r="O198" s="134"/>
      <c r="P198" s="134"/>
      <c r="Q198" s="134"/>
      <c r="R198" s="134"/>
      <c r="S198" s="134"/>
      <c r="T198" s="136" t="s">
        <v>152</v>
      </c>
    </row>
    <row r="199" spans="3:20" ht="12" customHeight="1">
      <c r="C199" s="62"/>
      <c r="D199" s="119" t="s">
        <v>486</v>
      </c>
      <c r="E199" s="131" t="s">
        <v>487</v>
      </c>
      <c r="F199" s="120" t="s">
        <v>151</v>
      </c>
      <c r="G199" s="72" t="s">
        <v>488</v>
      </c>
      <c r="H199" s="61">
        <f t="shared" si="12"/>
        <v>1582.239</v>
      </c>
      <c r="I199" s="166">
        <v>0</v>
      </c>
      <c r="J199" s="166">
        <v>0</v>
      </c>
      <c r="K199" s="166">
        <v>849.57299999999998</v>
      </c>
      <c r="L199" s="166">
        <v>732.66600000000005</v>
      </c>
      <c r="N199" s="134"/>
      <c r="O199" s="134"/>
      <c r="P199" s="134"/>
      <c r="Q199" s="134"/>
      <c r="R199" s="134"/>
      <c r="S199" s="134"/>
      <c r="T199" s="136" t="s">
        <v>152</v>
      </c>
    </row>
    <row r="200" spans="3:20" ht="36" customHeight="1">
      <c r="C200" s="62"/>
      <c r="D200" s="119" t="s">
        <v>489</v>
      </c>
      <c r="E200" s="131" t="s">
        <v>490</v>
      </c>
      <c r="F200" s="120" t="s">
        <v>151</v>
      </c>
      <c r="G200" s="72" t="s">
        <v>491</v>
      </c>
      <c r="H200" s="61">
        <f t="shared" si="12"/>
        <v>1603.6460000000002</v>
      </c>
      <c r="I200" s="166">
        <v>1292.172</v>
      </c>
      <c r="J200" s="166">
        <v>0</v>
      </c>
      <c r="K200" s="166">
        <v>311.47400000000005</v>
      </c>
      <c r="L200" s="166">
        <v>0</v>
      </c>
      <c r="N200" s="134"/>
      <c r="O200" s="134"/>
      <c r="P200" s="134"/>
      <c r="Q200" s="134"/>
      <c r="R200" s="134"/>
      <c r="S200" s="134"/>
      <c r="T200" s="136" t="s">
        <v>152</v>
      </c>
    </row>
    <row r="201" spans="3:20" ht="24" customHeight="1">
      <c r="C201" s="62"/>
      <c r="D201" s="119" t="s">
        <v>492</v>
      </c>
      <c r="E201" s="131" t="s">
        <v>493</v>
      </c>
      <c r="F201" s="120" t="s">
        <v>151</v>
      </c>
      <c r="G201" s="72" t="s">
        <v>494</v>
      </c>
      <c r="H201" s="61">
        <f t="shared" si="12"/>
        <v>7676.48</v>
      </c>
      <c r="I201" s="166">
        <v>0</v>
      </c>
      <c r="J201" s="166">
        <v>0</v>
      </c>
      <c r="K201" s="166">
        <v>7071.5219999999999</v>
      </c>
      <c r="L201" s="166">
        <v>604.95799999999997</v>
      </c>
      <c r="N201" s="134"/>
      <c r="O201" s="134"/>
      <c r="P201" s="134"/>
      <c r="Q201" s="134"/>
      <c r="R201" s="134"/>
      <c r="S201" s="134"/>
      <c r="T201" s="136" t="s">
        <v>152</v>
      </c>
    </row>
    <row r="202" spans="3:20" ht="12" customHeight="1">
      <c r="C202" s="62"/>
      <c r="D202" s="119" t="s">
        <v>495</v>
      </c>
      <c r="E202" s="129" t="s">
        <v>496</v>
      </c>
      <c r="F202" s="120" t="s">
        <v>151</v>
      </c>
      <c r="G202" s="72" t="s">
        <v>497</v>
      </c>
      <c r="H202" s="61">
        <f t="shared" si="12"/>
        <v>0</v>
      </c>
      <c r="I202" s="61">
        <f>I205</f>
        <v>0</v>
      </c>
      <c r="J202" s="61">
        <f>J205</f>
        <v>0</v>
      </c>
      <c r="K202" s="61">
        <f>K205</f>
        <v>0</v>
      </c>
      <c r="L202" s="61">
        <f>L205</f>
        <v>0</v>
      </c>
      <c r="N202" s="134"/>
      <c r="O202" s="134"/>
      <c r="P202" s="134"/>
      <c r="Q202" s="134"/>
      <c r="R202" s="134"/>
      <c r="S202" s="134"/>
      <c r="T202" s="136" t="s">
        <v>152</v>
      </c>
    </row>
    <row r="203" spans="3:20" ht="12" customHeight="1">
      <c r="C203" s="62"/>
      <c r="D203" s="119" t="s">
        <v>498</v>
      </c>
      <c r="E203" s="130" t="s">
        <v>441</v>
      </c>
      <c r="F203" s="120" t="s">
        <v>369</v>
      </c>
      <c r="G203" s="72" t="s">
        <v>499</v>
      </c>
      <c r="H203" s="61">
        <f t="shared" si="12"/>
        <v>0</v>
      </c>
      <c r="I203" s="71"/>
      <c r="J203" s="71"/>
      <c r="K203" s="71"/>
      <c r="L203" s="71"/>
      <c r="N203" s="134"/>
      <c r="O203" s="134"/>
      <c r="P203" s="134"/>
      <c r="Q203" s="134"/>
      <c r="R203" s="134"/>
      <c r="S203" s="134"/>
      <c r="T203" s="136" t="s">
        <v>152</v>
      </c>
    </row>
    <row r="204" spans="3:20" ht="12" customHeight="1">
      <c r="C204" s="62"/>
      <c r="D204" s="119" t="s">
        <v>500</v>
      </c>
      <c r="E204" s="131" t="s">
        <v>444</v>
      </c>
      <c r="F204" s="120" t="s">
        <v>369</v>
      </c>
      <c r="G204" s="72" t="s">
        <v>501</v>
      </c>
      <c r="H204" s="61">
        <f t="shared" si="12"/>
        <v>0</v>
      </c>
      <c r="I204" s="71"/>
      <c r="J204" s="71"/>
      <c r="K204" s="71"/>
      <c r="L204" s="71"/>
      <c r="N204" s="134"/>
      <c r="O204" s="134"/>
      <c r="P204" s="134"/>
      <c r="Q204" s="134"/>
      <c r="R204" s="134"/>
      <c r="S204" s="134"/>
      <c r="T204" s="136" t="s">
        <v>152</v>
      </c>
    </row>
    <row r="205" spans="3:20" ht="12" customHeight="1">
      <c r="C205" s="62"/>
      <c r="D205" s="119" t="s">
        <v>502</v>
      </c>
      <c r="E205" s="130" t="s">
        <v>447</v>
      </c>
      <c r="F205" s="120" t="s">
        <v>151</v>
      </c>
      <c r="G205" s="72" t="s">
        <v>503</v>
      </c>
      <c r="H205" s="61">
        <f t="shared" si="12"/>
        <v>0</v>
      </c>
      <c r="I205" s="71"/>
      <c r="J205" s="71"/>
      <c r="K205" s="71"/>
      <c r="L205" s="71"/>
      <c r="N205" s="134"/>
      <c r="O205" s="134"/>
      <c r="P205" s="134"/>
      <c r="Q205" s="134"/>
      <c r="R205" s="134"/>
      <c r="S205" s="134"/>
      <c r="T205" s="136" t="s">
        <v>152</v>
      </c>
    </row>
    <row r="206" spans="3:20" ht="12" customHeight="1">
      <c r="C206" s="62"/>
      <c r="D206" s="73" t="s">
        <v>341</v>
      </c>
      <c r="E206" s="127" t="s">
        <v>504</v>
      </c>
      <c r="F206" s="128" t="s">
        <v>151</v>
      </c>
      <c r="G206" s="128" t="s">
        <v>505</v>
      </c>
      <c r="H206" s="61">
        <f t="shared" si="12"/>
        <v>143.56700000000001</v>
      </c>
      <c r="I206" s="61">
        <f>SUM(I207,I208)</f>
        <v>0</v>
      </c>
      <c r="J206" s="61">
        <f>SUM(J207,J208)</f>
        <v>0</v>
      </c>
      <c r="K206" s="61">
        <f>SUM(K207,K208)</f>
        <v>143.56700000000001</v>
      </c>
      <c r="L206" s="61">
        <f>SUM(L207,L208)</f>
        <v>0</v>
      </c>
      <c r="N206" s="134"/>
      <c r="O206" s="134"/>
      <c r="P206" s="134"/>
      <c r="Q206" s="134"/>
      <c r="R206" s="134"/>
      <c r="S206" s="134"/>
      <c r="T206" s="136" t="s">
        <v>152</v>
      </c>
    </row>
    <row r="207" spans="3:20" ht="12" customHeight="1">
      <c r="C207" s="62"/>
      <c r="D207" s="119" t="s">
        <v>506</v>
      </c>
      <c r="E207" s="129" t="s">
        <v>435</v>
      </c>
      <c r="F207" s="120" t="s">
        <v>151</v>
      </c>
      <c r="G207" s="72" t="s">
        <v>507</v>
      </c>
      <c r="H207" s="61">
        <f t="shared" si="12"/>
        <v>143.56700000000001</v>
      </c>
      <c r="I207" s="71"/>
      <c r="J207" s="71"/>
      <c r="K207" s="71">
        <v>143.56700000000001</v>
      </c>
      <c r="L207" s="71">
        <v>0</v>
      </c>
      <c r="N207" s="134"/>
      <c r="O207" s="134"/>
      <c r="P207" s="134"/>
      <c r="Q207" s="134"/>
      <c r="R207" s="134"/>
      <c r="S207" s="134"/>
      <c r="T207" s="136" t="s">
        <v>152</v>
      </c>
    </row>
    <row r="208" spans="3:20" ht="12" customHeight="1">
      <c r="C208" s="62"/>
      <c r="D208" s="119" t="s">
        <v>508</v>
      </c>
      <c r="E208" s="129" t="s">
        <v>438</v>
      </c>
      <c r="F208" s="120" t="s">
        <v>151</v>
      </c>
      <c r="G208" s="72" t="s">
        <v>509</v>
      </c>
      <c r="H208" s="61">
        <f t="shared" si="12"/>
        <v>0</v>
      </c>
      <c r="I208" s="61">
        <f>I210</f>
        <v>0</v>
      </c>
      <c r="J208" s="61">
        <f>J210</f>
        <v>0</v>
      </c>
      <c r="K208" s="61">
        <f>K210</f>
        <v>0</v>
      </c>
      <c r="L208" s="61">
        <f>L210</f>
        <v>0</v>
      </c>
      <c r="N208" s="134"/>
      <c r="O208" s="134"/>
      <c r="P208" s="134"/>
      <c r="Q208" s="134"/>
      <c r="R208" s="134"/>
      <c r="S208" s="134"/>
      <c r="T208" s="136" t="s">
        <v>152</v>
      </c>
    </row>
    <row r="209" spans="3:20" ht="12" customHeight="1">
      <c r="C209" s="62"/>
      <c r="D209" s="119" t="s">
        <v>510</v>
      </c>
      <c r="E209" s="130" t="s">
        <v>511</v>
      </c>
      <c r="F209" s="120" t="s">
        <v>369</v>
      </c>
      <c r="G209" s="72" t="s">
        <v>512</v>
      </c>
      <c r="H209" s="61">
        <f t="shared" si="12"/>
        <v>0</v>
      </c>
      <c r="I209" s="71"/>
      <c r="J209" s="71"/>
      <c r="K209" s="71"/>
      <c r="L209" s="71"/>
      <c r="N209" s="134"/>
      <c r="O209" s="134"/>
      <c r="P209" s="134"/>
      <c r="Q209" s="134"/>
      <c r="R209" s="134"/>
      <c r="S209" s="134"/>
      <c r="T209" s="136" t="s">
        <v>152</v>
      </c>
    </row>
    <row r="210" spans="3:20" ht="12" customHeight="1">
      <c r="C210" s="62"/>
      <c r="D210" s="119" t="s">
        <v>513</v>
      </c>
      <c r="E210" s="130" t="s">
        <v>447</v>
      </c>
      <c r="F210" s="120" t="s">
        <v>151</v>
      </c>
      <c r="G210" s="72" t="s">
        <v>514</v>
      </c>
      <c r="H210" s="61">
        <f t="shared" si="12"/>
        <v>0</v>
      </c>
      <c r="I210" s="71"/>
      <c r="J210" s="71"/>
      <c r="K210" s="71"/>
      <c r="L210" s="71"/>
      <c r="N210" s="134"/>
      <c r="O210" s="134"/>
      <c r="P210" s="134"/>
      <c r="Q210" s="134"/>
      <c r="R210" s="134"/>
      <c r="S210" s="134"/>
      <c r="T210" s="136" t="s">
        <v>152</v>
      </c>
    </row>
    <row r="211" spans="3:20" ht="18" customHeight="1">
      <c r="C211" s="62"/>
      <c r="D211" s="199" t="s">
        <v>515</v>
      </c>
      <c r="E211" s="200"/>
      <c r="F211" s="200"/>
      <c r="G211" s="144"/>
      <c r="H211" s="142"/>
      <c r="I211" s="142"/>
      <c r="J211" s="142"/>
      <c r="K211" s="142"/>
      <c r="L211" s="143"/>
      <c r="N211" s="134"/>
      <c r="O211" s="134"/>
      <c r="P211" s="134"/>
      <c r="Q211" s="134"/>
      <c r="R211" s="134"/>
      <c r="S211" s="134"/>
      <c r="T211" s="134"/>
    </row>
    <row r="212" spans="3:20" ht="24" customHeight="1">
      <c r="C212" s="62"/>
      <c r="D212" s="73" t="s">
        <v>342</v>
      </c>
      <c r="E212" s="127" t="s">
        <v>516</v>
      </c>
      <c r="F212" s="128" t="s">
        <v>517</v>
      </c>
      <c r="G212" s="128" t="s">
        <v>518</v>
      </c>
      <c r="H212" s="61">
        <f t="shared" ref="H212:H232" si="13">SUM(I212:L212)</f>
        <v>743377.29660999996</v>
      </c>
      <c r="I212" s="61">
        <f>SUM(I213:I214)</f>
        <v>0</v>
      </c>
      <c r="J212" s="61">
        <f>SUM(J213:J214)</f>
        <v>0</v>
      </c>
      <c r="K212" s="61">
        <f>SUM(K213:K214)</f>
        <v>521761.61394999991</v>
      </c>
      <c r="L212" s="61">
        <f>SUM(L213:L214)</f>
        <v>221615.68266000002</v>
      </c>
      <c r="N212" s="134"/>
      <c r="O212" s="134"/>
      <c r="P212" s="134"/>
      <c r="Q212" s="134"/>
      <c r="R212" s="134"/>
      <c r="S212" s="134"/>
      <c r="T212" s="136" t="s">
        <v>152</v>
      </c>
    </row>
    <row r="213" spans="3:20" ht="12" customHeight="1">
      <c r="C213" s="62"/>
      <c r="D213" s="119" t="s">
        <v>519</v>
      </c>
      <c r="E213" s="129" t="s">
        <v>435</v>
      </c>
      <c r="F213" s="120" t="s">
        <v>517</v>
      </c>
      <c r="G213" s="72" t="s">
        <v>520</v>
      </c>
      <c r="H213" s="61">
        <f t="shared" si="13"/>
        <v>735214.06378999993</v>
      </c>
      <c r="I213" s="71"/>
      <c r="J213" s="71"/>
      <c r="K213" s="166">
        <v>514261.0467699999</v>
      </c>
      <c r="L213" s="166">
        <v>220953.01702000003</v>
      </c>
      <c r="N213" s="134"/>
      <c r="O213" s="134"/>
      <c r="P213" s="134"/>
      <c r="Q213" s="134"/>
      <c r="R213" s="134"/>
      <c r="S213" s="134"/>
      <c r="T213" s="136" t="s">
        <v>152</v>
      </c>
    </row>
    <row r="214" spans="3:20" ht="12" customHeight="1">
      <c r="C214" s="62"/>
      <c r="D214" s="119" t="s">
        <v>521</v>
      </c>
      <c r="E214" s="129" t="s">
        <v>438</v>
      </c>
      <c r="F214" s="120" t="s">
        <v>517</v>
      </c>
      <c r="G214" s="72" t="s">
        <v>522</v>
      </c>
      <c r="H214" s="61">
        <f t="shared" si="13"/>
        <v>8163.2328199999993</v>
      </c>
      <c r="I214" s="61">
        <f>SUM(I215,I217)</f>
        <v>0</v>
      </c>
      <c r="J214" s="61">
        <f>SUM(J215,J217)</f>
        <v>0</v>
      </c>
      <c r="K214" s="61">
        <f>SUM(K215,K217)</f>
        <v>7500.5671799999991</v>
      </c>
      <c r="L214" s="61">
        <f>SUM(L215,L217)</f>
        <v>662.66563999999994</v>
      </c>
      <c r="N214" s="134"/>
      <c r="O214" s="134"/>
      <c r="P214" s="134"/>
      <c r="Q214" s="134"/>
      <c r="R214" s="134"/>
      <c r="S214" s="134"/>
      <c r="T214" s="136" t="s">
        <v>152</v>
      </c>
    </row>
    <row r="215" spans="3:20" ht="12" customHeight="1">
      <c r="C215" s="62"/>
      <c r="D215" s="119" t="s">
        <v>523</v>
      </c>
      <c r="E215" s="130" t="s">
        <v>441</v>
      </c>
      <c r="F215" s="120" t="s">
        <v>517</v>
      </c>
      <c r="G215" s="72" t="s">
        <v>524</v>
      </c>
      <c r="H215" s="61">
        <f t="shared" si="13"/>
        <v>6830.9013599999998</v>
      </c>
      <c r="I215" s="71"/>
      <c r="J215" s="71"/>
      <c r="K215" s="166">
        <v>6347.9115999999995</v>
      </c>
      <c r="L215" s="166">
        <v>482.98975999999993</v>
      </c>
      <c r="N215" s="134"/>
      <c r="O215" s="134"/>
      <c r="P215" s="134"/>
      <c r="Q215" s="134"/>
      <c r="R215" s="134"/>
      <c r="S215" s="134"/>
      <c r="T215" s="136" t="s">
        <v>152</v>
      </c>
    </row>
    <row r="216" spans="3:20" ht="12" customHeight="1">
      <c r="C216" s="62"/>
      <c r="D216" s="119" t="s">
        <v>525</v>
      </c>
      <c r="E216" s="131" t="s">
        <v>526</v>
      </c>
      <c r="F216" s="120" t="s">
        <v>517</v>
      </c>
      <c r="G216" s="72" t="s">
        <v>527</v>
      </c>
      <c r="H216" s="61">
        <f t="shared" si="13"/>
        <v>0</v>
      </c>
      <c r="I216" s="71"/>
      <c r="J216" s="71"/>
      <c r="K216" s="166">
        <v>0</v>
      </c>
      <c r="L216" s="166">
        <v>0</v>
      </c>
      <c r="N216" s="134"/>
      <c r="O216" s="134"/>
      <c r="P216" s="134"/>
      <c r="Q216" s="134"/>
      <c r="R216" s="134"/>
      <c r="S216" s="134"/>
      <c r="T216" s="136" t="s">
        <v>152</v>
      </c>
    </row>
    <row r="217" spans="3:20" ht="12" customHeight="1">
      <c r="C217" s="62"/>
      <c r="D217" s="119" t="s">
        <v>528</v>
      </c>
      <c r="E217" s="130" t="s">
        <v>447</v>
      </c>
      <c r="F217" s="120" t="s">
        <v>517</v>
      </c>
      <c r="G217" s="72" t="s">
        <v>529</v>
      </c>
      <c r="H217" s="61">
        <f t="shared" si="13"/>
        <v>1332.3314599999999</v>
      </c>
      <c r="I217" s="71"/>
      <c r="J217" s="71"/>
      <c r="K217" s="166">
        <v>1152.6555799999999</v>
      </c>
      <c r="L217" s="166">
        <v>179.67588000000001</v>
      </c>
      <c r="N217" s="134"/>
      <c r="O217" s="134"/>
      <c r="P217" s="134"/>
      <c r="Q217" s="134"/>
      <c r="R217" s="134"/>
      <c r="S217" s="134"/>
      <c r="T217" s="136" t="s">
        <v>152</v>
      </c>
    </row>
    <row r="218" spans="3:20" ht="12" customHeight="1">
      <c r="C218" s="62"/>
      <c r="D218" s="73" t="s">
        <v>344</v>
      </c>
      <c r="E218" s="127" t="s">
        <v>530</v>
      </c>
      <c r="F218" s="128" t="s">
        <v>517</v>
      </c>
      <c r="G218" s="128" t="s">
        <v>531</v>
      </c>
      <c r="H218" s="61">
        <f t="shared" si="13"/>
        <v>612755.01966600004</v>
      </c>
      <c r="I218" s="61">
        <f>SUM(I219,I224)</f>
        <v>3899.4567900000002</v>
      </c>
      <c r="J218" s="61">
        <f>SUM(J219,J224)</f>
        <v>0</v>
      </c>
      <c r="K218" s="61">
        <f>SUM(K219,K224)</f>
        <v>123061.55958999999</v>
      </c>
      <c r="L218" s="61">
        <f>SUM(L219,L224)</f>
        <v>485794.00328599999</v>
      </c>
      <c r="N218" s="134"/>
      <c r="O218" s="134"/>
      <c r="P218" s="134"/>
      <c r="Q218" s="134"/>
      <c r="R218" s="134"/>
      <c r="S218" s="134"/>
      <c r="T218" s="136" t="s">
        <v>152</v>
      </c>
    </row>
    <row r="219" spans="3:20" ht="12" customHeight="1">
      <c r="C219" s="62"/>
      <c r="D219" s="119" t="s">
        <v>532</v>
      </c>
      <c r="E219" s="129" t="s">
        <v>435</v>
      </c>
      <c r="F219" s="120" t="s">
        <v>517</v>
      </c>
      <c r="G219" s="72" t="s">
        <v>533</v>
      </c>
      <c r="H219" s="61">
        <f t="shared" si="13"/>
        <v>612755.01966600004</v>
      </c>
      <c r="I219" s="61">
        <f>SUM(I220:I221)</f>
        <v>3899.4567900000002</v>
      </c>
      <c r="J219" s="61">
        <f>SUM(J220:J221)</f>
        <v>0</v>
      </c>
      <c r="K219" s="61">
        <f>SUM(K220:K221)</f>
        <v>123061.55958999999</v>
      </c>
      <c r="L219" s="61">
        <f>SUM(L220:L221)</f>
        <v>485794.00328599999</v>
      </c>
      <c r="N219" s="134"/>
      <c r="O219" s="134"/>
      <c r="P219" s="134"/>
      <c r="Q219" s="134"/>
      <c r="R219" s="134"/>
      <c r="S219" s="134"/>
      <c r="T219" s="136" t="s">
        <v>152</v>
      </c>
    </row>
    <row r="220" spans="3:20" ht="12" customHeight="1">
      <c r="C220" s="62"/>
      <c r="D220" s="119" t="s">
        <v>534</v>
      </c>
      <c r="E220" s="130" t="s">
        <v>455</v>
      </c>
      <c r="F220" s="120" t="s">
        <v>517</v>
      </c>
      <c r="G220" s="72" t="s">
        <v>535</v>
      </c>
      <c r="H220" s="61">
        <f t="shared" si="13"/>
        <v>170801.50565000001</v>
      </c>
      <c r="I220" s="166">
        <v>2769.9201499999999</v>
      </c>
      <c r="J220" s="166">
        <v>0</v>
      </c>
      <c r="K220" s="166">
        <v>103497.27222</v>
      </c>
      <c r="L220" s="166">
        <v>64534.313279999995</v>
      </c>
      <c r="N220" s="134"/>
      <c r="O220" s="134"/>
      <c r="P220" s="134"/>
      <c r="Q220" s="134"/>
      <c r="R220" s="134"/>
      <c r="S220" s="134"/>
      <c r="T220" s="136" t="s">
        <v>152</v>
      </c>
    </row>
    <row r="221" spans="3:20" ht="12" customHeight="1">
      <c r="C221" s="62"/>
      <c r="D221" s="119" t="s">
        <v>536</v>
      </c>
      <c r="E221" s="130" t="s">
        <v>458</v>
      </c>
      <c r="F221" s="120" t="s">
        <v>517</v>
      </c>
      <c r="G221" s="72" t="s">
        <v>537</v>
      </c>
      <c r="H221" s="61">
        <f t="shared" si="13"/>
        <v>441953.51401599997</v>
      </c>
      <c r="I221" s="61">
        <f>SUM(I222:I223)</f>
        <v>1129.53664</v>
      </c>
      <c r="J221" s="61">
        <f>SUM(J222:J223)</f>
        <v>0</v>
      </c>
      <c r="K221" s="61">
        <f>SUM(K222:K223)</f>
        <v>19564.287369999998</v>
      </c>
      <c r="L221" s="61">
        <f>SUM(L222:L223)</f>
        <v>421259.69000599999</v>
      </c>
      <c r="N221" s="134"/>
      <c r="O221" s="134"/>
      <c r="P221" s="134"/>
      <c r="Q221" s="134"/>
      <c r="R221" s="134"/>
      <c r="S221" s="134"/>
      <c r="T221" s="136" t="s">
        <v>152</v>
      </c>
    </row>
    <row r="222" spans="3:20" ht="12" customHeight="1">
      <c r="C222" s="62"/>
      <c r="D222" s="119" t="s">
        <v>538</v>
      </c>
      <c r="E222" s="131" t="s">
        <v>464</v>
      </c>
      <c r="F222" s="120" t="s">
        <v>517</v>
      </c>
      <c r="G222" s="72" t="s">
        <v>539</v>
      </c>
      <c r="H222" s="61">
        <f t="shared" si="13"/>
        <v>441953.51401599997</v>
      </c>
      <c r="I222" s="166">
        <v>1129.53664</v>
      </c>
      <c r="J222" s="166">
        <v>0</v>
      </c>
      <c r="K222" s="166">
        <v>19564.287369999998</v>
      </c>
      <c r="L222" s="166">
        <v>421259.69000599999</v>
      </c>
      <c r="N222" s="134"/>
      <c r="O222" s="134"/>
      <c r="P222" s="134"/>
      <c r="Q222" s="134"/>
      <c r="R222" s="134"/>
      <c r="S222" s="134"/>
      <c r="T222" s="136" t="s">
        <v>152</v>
      </c>
    </row>
    <row r="223" spans="3:20" ht="12" customHeight="1">
      <c r="C223" s="62"/>
      <c r="D223" s="119" t="s">
        <v>540</v>
      </c>
      <c r="E223" s="131" t="s">
        <v>541</v>
      </c>
      <c r="F223" s="120" t="s">
        <v>517</v>
      </c>
      <c r="G223" s="72" t="s">
        <v>542</v>
      </c>
      <c r="H223" s="61">
        <f t="shared" si="13"/>
        <v>0</v>
      </c>
      <c r="I223" s="71"/>
      <c r="J223" s="71"/>
      <c r="K223" s="71"/>
      <c r="L223" s="71"/>
      <c r="N223" s="134"/>
      <c r="O223" s="134"/>
      <c r="P223" s="134"/>
      <c r="Q223" s="134"/>
      <c r="R223" s="134"/>
      <c r="S223" s="134"/>
      <c r="T223" s="136" t="s">
        <v>152</v>
      </c>
    </row>
    <row r="224" spans="3:20" ht="12" customHeight="1">
      <c r="C224" s="62"/>
      <c r="D224" s="119" t="s">
        <v>543</v>
      </c>
      <c r="E224" s="129" t="s">
        <v>496</v>
      </c>
      <c r="F224" s="120" t="s">
        <v>517</v>
      </c>
      <c r="G224" s="72" t="s">
        <v>544</v>
      </c>
      <c r="H224" s="61">
        <f t="shared" si="13"/>
        <v>0</v>
      </c>
      <c r="I224" s="61">
        <f>SUM(I225,I227)</f>
        <v>0</v>
      </c>
      <c r="J224" s="61">
        <f>SUM(J225,J227)</f>
        <v>0</v>
      </c>
      <c r="K224" s="61">
        <f>SUM(K225,K227)</f>
        <v>0</v>
      </c>
      <c r="L224" s="61">
        <f>SUM(L225,L227)</f>
        <v>0</v>
      </c>
      <c r="N224" s="134"/>
      <c r="O224" s="134"/>
      <c r="P224" s="134"/>
      <c r="Q224" s="134"/>
      <c r="R224" s="134"/>
      <c r="S224" s="134"/>
      <c r="T224" s="136" t="s">
        <v>152</v>
      </c>
    </row>
    <row r="225" spans="3:20" ht="12" customHeight="1">
      <c r="C225" s="62"/>
      <c r="D225" s="119" t="s">
        <v>545</v>
      </c>
      <c r="E225" s="130" t="s">
        <v>441</v>
      </c>
      <c r="F225" s="120" t="s">
        <v>517</v>
      </c>
      <c r="G225" s="72" t="s">
        <v>546</v>
      </c>
      <c r="H225" s="61">
        <f t="shared" si="13"/>
        <v>0</v>
      </c>
      <c r="I225" s="71"/>
      <c r="J225" s="71"/>
      <c r="K225" s="71"/>
      <c r="L225" s="71"/>
      <c r="N225" s="134"/>
      <c r="O225" s="134"/>
      <c r="P225" s="134"/>
      <c r="Q225" s="134"/>
      <c r="R225" s="134"/>
      <c r="S225" s="134"/>
      <c r="T225" s="136" t="s">
        <v>152</v>
      </c>
    </row>
    <row r="226" spans="3:20" ht="12" customHeight="1">
      <c r="C226" s="62"/>
      <c r="D226" s="119" t="s">
        <v>547</v>
      </c>
      <c r="E226" s="131" t="s">
        <v>526</v>
      </c>
      <c r="F226" s="120" t="s">
        <v>517</v>
      </c>
      <c r="G226" s="72" t="s">
        <v>548</v>
      </c>
      <c r="H226" s="61">
        <f t="shared" si="13"/>
        <v>0</v>
      </c>
      <c r="I226" s="71"/>
      <c r="J226" s="71"/>
      <c r="K226" s="71"/>
      <c r="L226" s="71"/>
      <c r="N226" s="134"/>
      <c r="O226" s="134"/>
      <c r="P226" s="134"/>
      <c r="Q226" s="134"/>
      <c r="R226" s="134"/>
      <c r="S226" s="134"/>
      <c r="T226" s="136" t="s">
        <v>152</v>
      </c>
    </row>
    <row r="227" spans="3:20" ht="12" customHeight="1">
      <c r="C227" s="62"/>
      <c r="D227" s="119" t="s">
        <v>549</v>
      </c>
      <c r="E227" s="130" t="s">
        <v>447</v>
      </c>
      <c r="F227" s="120" t="s">
        <v>517</v>
      </c>
      <c r="G227" s="72" t="s">
        <v>550</v>
      </c>
      <c r="H227" s="61">
        <f t="shared" si="13"/>
        <v>0</v>
      </c>
      <c r="I227" s="71"/>
      <c r="J227" s="71"/>
      <c r="K227" s="71"/>
      <c r="L227" s="71"/>
      <c r="N227" s="134"/>
      <c r="O227" s="134"/>
      <c r="P227" s="134"/>
      <c r="Q227" s="134"/>
      <c r="R227" s="134"/>
      <c r="S227" s="134"/>
      <c r="T227" s="136" t="s">
        <v>152</v>
      </c>
    </row>
    <row r="228" spans="3:20" ht="12" customHeight="1">
      <c r="C228" s="62"/>
      <c r="D228" s="73" t="s">
        <v>551</v>
      </c>
      <c r="E228" s="127" t="s">
        <v>552</v>
      </c>
      <c r="F228" s="128" t="s">
        <v>517</v>
      </c>
      <c r="G228" s="128" t="s">
        <v>553</v>
      </c>
      <c r="H228" s="61">
        <f t="shared" si="13"/>
        <v>727.48442</v>
      </c>
      <c r="I228" s="61">
        <f>SUM(I229:I230)</f>
        <v>0</v>
      </c>
      <c r="J228" s="61">
        <f>SUM(J229:J230)</f>
        <v>0</v>
      </c>
      <c r="K228" s="61">
        <f>SUM(K229:K230)</f>
        <v>727.48442</v>
      </c>
      <c r="L228" s="61">
        <f>SUM(L229:L230)</f>
        <v>0</v>
      </c>
      <c r="N228" s="134"/>
      <c r="O228" s="134"/>
      <c r="P228" s="134"/>
      <c r="Q228" s="134"/>
      <c r="R228" s="134"/>
      <c r="S228" s="134"/>
      <c r="T228" s="136" t="s">
        <v>152</v>
      </c>
    </row>
    <row r="229" spans="3:20" ht="12" customHeight="1">
      <c r="C229" s="62"/>
      <c r="D229" s="119" t="s">
        <v>554</v>
      </c>
      <c r="E229" s="129" t="s">
        <v>435</v>
      </c>
      <c r="F229" s="120" t="s">
        <v>517</v>
      </c>
      <c r="G229" s="72" t="s">
        <v>555</v>
      </c>
      <c r="H229" s="61">
        <f t="shared" si="13"/>
        <v>727.48442</v>
      </c>
      <c r="I229" s="71"/>
      <c r="J229" s="71"/>
      <c r="K229" s="71">
        <v>727.48442</v>
      </c>
      <c r="L229" s="71"/>
      <c r="N229" s="134"/>
      <c r="O229" s="134"/>
      <c r="P229" s="134"/>
      <c r="Q229" s="134"/>
      <c r="R229" s="134"/>
      <c r="S229" s="134"/>
      <c r="T229" s="136" t="s">
        <v>152</v>
      </c>
    </row>
    <row r="230" spans="3:20" ht="12" customHeight="1">
      <c r="C230" s="62"/>
      <c r="D230" s="119" t="s">
        <v>556</v>
      </c>
      <c r="E230" s="129" t="s">
        <v>438</v>
      </c>
      <c r="F230" s="120" t="s">
        <v>517</v>
      </c>
      <c r="G230" s="72" t="s">
        <v>557</v>
      </c>
      <c r="H230" s="61">
        <f t="shared" si="13"/>
        <v>0</v>
      </c>
      <c r="I230" s="61">
        <f>SUM(I231:I232)</f>
        <v>0</v>
      </c>
      <c r="J230" s="61">
        <f>SUM(J231:J232)</f>
        <v>0</v>
      </c>
      <c r="K230" s="61">
        <f>SUM(K231:K232)</f>
        <v>0</v>
      </c>
      <c r="L230" s="61">
        <f>SUM(L231:L232)</f>
        <v>0</v>
      </c>
      <c r="N230" s="134"/>
      <c r="O230" s="134"/>
      <c r="P230" s="134"/>
      <c r="Q230" s="134"/>
      <c r="R230" s="134"/>
      <c r="S230" s="134"/>
      <c r="T230" s="136" t="s">
        <v>152</v>
      </c>
    </row>
    <row r="231" spans="3:20" ht="12" customHeight="1">
      <c r="C231" s="62"/>
      <c r="D231" s="119" t="s">
        <v>558</v>
      </c>
      <c r="E231" s="130" t="s">
        <v>511</v>
      </c>
      <c r="F231" s="120" t="s">
        <v>517</v>
      </c>
      <c r="G231" s="72" t="s">
        <v>559</v>
      </c>
      <c r="H231" s="61">
        <f t="shared" si="13"/>
        <v>0</v>
      </c>
      <c r="I231" s="71"/>
      <c r="J231" s="71"/>
      <c r="K231" s="71"/>
      <c r="L231" s="71"/>
      <c r="N231" s="134"/>
      <c r="O231" s="134"/>
      <c r="P231" s="134"/>
      <c r="Q231" s="134"/>
      <c r="R231" s="134"/>
      <c r="S231" s="134"/>
      <c r="T231" s="136" t="s">
        <v>152</v>
      </c>
    </row>
    <row r="232" spans="3:20" ht="12" customHeight="1">
      <c r="C232" s="62"/>
      <c r="D232" s="119" t="s">
        <v>560</v>
      </c>
      <c r="E232" s="130" t="s">
        <v>447</v>
      </c>
      <c r="F232" s="120" t="s">
        <v>517</v>
      </c>
      <c r="G232" s="72" t="s">
        <v>561</v>
      </c>
      <c r="H232" s="61">
        <f t="shared" si="13"/>
        <v>0</v>
      </c>
      <c r="I232" s="71"/>
      <c r="J232" s="71"/>
      <c r="K232" s="71"/>
      <c r="L232" s="71"/>
      <c r="N232" s="134"/>
      <c r="O232" s="134"/>
      <c r="P232" s="134"/>
      <c r="Q232" s="134"/>
      <c r="R232" s="134"/>
      <c r="S232" s="134"/>
      <c r="T232" s="136" t="s">
        <v>152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94:F94"/>
    <mergeCell ref="D174:F174"/>
    <mergeCell ref="D178:F178"/>
    <mergeCell ref="D211:F211"/>
  </mergeCells>
  <dataValidations count="1">
    <dataValidation type="decimal" allowBlank="1" showErrorMessage="1" errorTitle="Ошибка" error="Допускается ввод только действительных чисел!" sqref="K33:K35 K27:K29 L27:L35 I27:J35 I36:L38">
      <formula1>-9.99999999999999E+23</formula1>
      <formula2>9.99999999999999E+23</formula2>
    </dataValidation>
  </dataValidation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89" t="s">
        <v>562</v>
      </c>
      <c r="B1" s="90" t="s">
        <v>563</v>
      </c>
      <c r="C1" s="89" t="s">
        <v>562</v>
      </c>
      <c r="D1" s="91"/>
      <c r="E1" s="92" t="s">
        <v>564</v>
      </c>
      <c r="F1" s="91"/>
      <c r="G1" s="92" t="s">
        <v>565</v>
      </c>
      <c r="H1" s="91"/>
      <c r="I1" s="93" t="s">
        <v>566</v>
      </c>
      <c r="J1" s="92" t="s">
        <v>567</v>
      </c>
      <c r="L1" s="92" t="s">
        <v>568</v>
      </c>
      <c r="O1" s="92" t="s">
        <v>569</v>
      </c>
    </row>
    <row r="2" spans="1:15" ht="11.25" customHeight="1">
      <c r="A2" s="89" t="s">
        <v>570</v>
      </c>
      <c r="B2" s="90" t="s">
        <v>571</v>
      </c>
      <c r="C2" s="89" t="s">
        <v>570</v>
      </c>
      <c r="D2" s="91"/>
      <c r="E2" s="94" t="s">
        <v>572</v>
      </c>
      <c r="F2" s="91"/>
      <c r="G2" s="95">
        <f>YEAR</f>
        <v>2022</v>
      </c>
      <c r="H2" s="91"/>
      <c r="I2" s="93" t="s">
        <v>573</v>
      </c>
      <c r="J2" s="92" t="s">
        <v>574</v>
      </c>
      <c r="L2" s="94" t="s">
        <v>109</v>
      </c>
      <c r="M2" s="104">
        <v>1</v>
      </c>
      <c r="O2" s="94">
        <v>2022</v>
      </c>
    </row>
    <row r="3" spans="1:15" ht="11.25" customHeight="1">
      <c r="A3" s="89" t="s">
        <v>575</v>
      </c>
      <c r="B3" s="90" t="s">
        <v>576</v>
      </c>
      <c r="C3" s="89" t="s">
        <v>575</v>
      </c>
      <c r="D3" s="91"/>
      <c r="E3" s="94" t="s">
        <v>72</v>
      </c>
      <c r="F3" s="91"/>
      <c r="H3" s="91"/>
      <c r="I3" s="93" t="s">
        <v>577</v>
      </c>
      <c r="J3" s="92" t="s">
        <v>578</v>
      </c>
      <c r="L3" s="94" t="s">
        <v>112</v>
      </c>
      <c r="M3" s="104">
        <v>2</v>
      </c>
      <c r="O3" s="94">
        <v>2023</v>
      </c>
    </row>
    <row r="4" spans="1:15" ht="11.25" customHeight="1">
      <c r="A4" s="89" t="s">
        <v>579</v>
      </c>
      <c r="B4" s="90" t="s">
        <v>580</v>
      </c>
      <c r="C4" s="89" t="s">
        <v>579</v>
      </c>
      <c r="D4" s="91"/>
      <c r="F4" s="91"/>
      <c r="G4" s="92" t="s">
        <v>581</v>
      </c>
      <c r="H4" s="91"/>
      <c r="I4" s="93" t="s">
        <v>582</v>
      </c>
      <c r="J4" s="92" t="s">
        <v>583</v>
      </c>
      <c r="L4" s="94" t="s">
        <v>113</v>
      </c>
      <c r="M4" s="104">
        <v>3</v>
      </c>
      <c r="O4" s="94">
        <v>2024</v>
      </c>
    </row>
    <row r="5" spans="1:15" ht="11.25" customHeight="1">
      <c r="A5" s="89" t="s">
        <v>584</v>
      </c>
      <c r="B5" s="90" t="s">
        <v>585</v>
      </c>
      <c r="C5" s="89" t="s">
        <v>584</v>
      </c>
      <c r="D5" s="91"/>
      <c r="F5" s="91"/>
      <c r="G5" s="95" t="str">
        <f>"01.01."&amp;PERIOD</f>
        <v>01.01.2022</v>
      </c>
      <c r="H5" s="91"/>
      <c r="I5" s="93" t="s">
        <v>586</v>
      </c>
      <c r="J5" s="92" t="s">
        <v>587</v>
      </c>
      <c r="L5" s="94" t="s">
        <v>114</v>
      </c>
      <c r="M5" s="104">
        <v>4</v>
      </c>
      <c r="O5" s="94">
        <v>2025</v>
      </c>
    </row>
    <row r="6" spans="1:15" ht="11.25" customHeight="1">
      <c r="A6" s="89" t="s">
        <v>588</v>
      </c>
      <c r="B6" s="90" t="s">
        <v>589</v>
      </c>
      <c r="C6" s="89" t="s">
        <v>588</v>
      </c>
      <c r="D6" s="91"/>
      <c r="E6" s="92" t="s">
        <v>590</v>
      </c>
      <c r="F6" s="91"/>
      <c r="G6" s="95" t="str">
        <f>"31.12."&amp;PERIOD</f>
        <v>31.12.2022</v>
      </c>
      <c r="H6" s="91"/>
      <c r="I6" s="96"/>
      <c r="J6" s="92" t="s">
        <v>591</v>
      </c>
      <c r="L6" s="94" t="s">
        <v>115</v>
      </c>
      <c r="M6" s="104">
        <v>5</v>
      </c>
    </row>
    <row r="7" spans="1:15" ht="11.25" customHeight="1">
      <c r="A7" s="89" t="s">
        <v>592</v>
      </c>
      <c r="B7" s="90" t="s">
        <v>593</v>
      </c>
      <c r="C7" s="89" t="s">
        <v>592</v>
      </c>
      <c r="D7" s="91"/>
      <c r="E7" s="97" t="s">
        <v>50</v>
      </c>
      <c r="F7" s="91"/>
      <c r="G7" s="91"/>
      <c r="H7" s="91"/>
      <c r="I7" s="91"/>
      <c r="J7" s="91"/>
      <c r="L7" s="94" t="s">
        <v>116</v>
      </c>
      <c r="M7" s="104">
        <v>6</v>
      </c>
    </row>
    <row r="8" spans="1:15" ht="11.25" customHeight="1">
      <c r="A8" s="89" t="s">
        <v>594</v>
      </c>
      <c r="B8" s="90" t="s">
        <v>595</v>
      </c>
      <c r="C8" s="89" t="s">
        <v>594</v>
      </c>
      <c r="D8" s="91"/>
      <c r="E8" s="97" t="s">
        <v>596</v>
      </c>
      <c r="F8" s="91"/>
      <c r="G8" s="92" t="s">
        <v>597</v>
      </c>
      <c r="H8" s="91"/>
      <c r="I8" s="91"/>
      <c r="J8" s="91"/>
      <c r="L8" s="94" t="s">
        <v>117</v>
      </c>
      <c r="M8" s="104">
        <v>7</v>
      </c>
    </row>
    <row r="9" spans="1:15" ht="11.25" customHeight="1">
      <c r="A9" s="89" t="s">
        <v>598</v>
      </c>
      <c r="B9" s="90" t="s">
        <v>599</v>
      </c>
      <c r="C9" s="89" t="s">
        <v>598</v>
      </c>
      <c r="D9" s="91"/>
      <c r="F9" s="91"/>
      <c r="G9" s="95" t="str">
        <f>"01.01."&amp;PERIOD</f>
        <v>01.01.2022</v>
      </c>
      <c r="H9" s="91"/>
      <c r="I9" s="91"/>
      <c r="J9" s="91"/>
      <c r="L9" s="94" t="s">
        <v>118</v>
      </c>
      <c r="M9" s="104">
        <v>8</v>
      </c>
    </row>
    <row r="10" spans="1:15" ht="11.25" customHeight="1">
      <c r="A10" s="89" t="s">
        <v>600</v>
      </c>
      <c r="B10" s="90" t="s">
        <v>601</v>
      </c>
      <c r="C10" s="89" t="s">
        <v>600</v>
      </c>
      <c r="D10" s="91"/>
      <c r="F10" s="91"/>
      <c r="G10" s="95" t="str">
        <f>"31.12."&amp;PERIOD</f>
        <v>31.12.2022</v>
      </c>
      <c r="H10" s="91"/>
      <c r="I10" s="91"/>
      <c r="J10" s="91"/>
      <c r="L10" s="94" t="s">
        <v>119</v>
      </c>
      <c r="M10" s="104">
        <v>9</v>
      </c>
    </row>
    <row r="11" spans="1:15" ht="11.25" customHeight="1">
      <c r="A11" s="98" t="s">
        <v>602</v>
      </c>
      <c r="B11" s="90" t="s">
        <v>603</v>
      </c>
      <c r="C11" s="99" t="s">
        <v>604</v>
      </c>
      <c r="D11" s="91"/>
      <c r="E11" s="92" t="s">
        <v>605</v>
      </c>
      <c r="F11" s="91"/>
      <c r="H11" s="91"/>
      <c r="I11" s="91"/>
      <c r="J11" s="91"/>
      <c r="L11" s="94" t="s">
        <v>120</v>
      </c>
      <c r="M11" s="104">
        <v>10</v>
      </c>
    </row>
    <row r="12" spans="1:15" ht="11.25" customHeight="1">
      <c r="A12" s="98" t="s">
        <v>606</v>
      </c>
      <c r="B12" s="90" t="s">
        <v>607</v>
      </c>
      <c r="C12" s="99"/>
      <c r="D12" s="91"/>
      <c r="E12" s="97" t="s">
        <v>75</v>
      </c>
      <c r="F12" s="91"/>
      <c r="G12" s="92" t="s">
        <v>608</v>
      </c>
      <c r="H12" s="91"/>
      <c r="I12" s="91"/>
      <c r="J12" s="91"/>
      <c r="L12" s="106" t="s">
        <v>121</v>
      </c>
      <c r="M12" s="104">
        <v>11</v>
      </c>
    </row>
    <row r="13" spans="1:15" ht="11.25" customHeight="1">
      <c r="A13" s="98" t="s">
        <v>609</v>
      </c>
      <c r="B13" s="90" t="s">
        <v>610</v>
      </c>
      <c r="C13" s="99" t="s">
        <v>611</v>
      </c>
      <c r="D13" s="91"/>
      <c r="E13" s="97" t="s">
        <v>612</v>
      </c>
      <c r="F13" s="91"/>
      <c r="G13" s="95" t="str">
        <f>"01.01."&amp;PERIOD</f>
        <v>01.01.2022</v>
      </c>
      <c r="H13" s="91"/>
      <c r="I13" s="91"/>
      <c r="J13" s="91"/>
      <c r="L13" s="106" t="s">
        <v>122</v>
      </c>
      <c r="M13" s="104">
        <v>12</v>
      </c>
    </row>
    <row r="14" spans="1:15" ht="11.25" customHeight="1">
      <c r="A14" s="98" t="s">
        <v>613</v>
      </c>
      <c r="B14" s="100" t="s">
        <v>614</v>
      </c>
      <c r="C14" s="101" t="s">
        <v>615</v>
      </c>
      <c r="D14" s="91"/>
      <c r="E14" s="97" t="s">
        <v>616</v>
      </c>
      <c r="F14" s="91"/>
      <c r="G14" s="95" t="str">
        <f>"31.12."&amp;PERIOD</f>
        <v>31.12.2022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617</v>
      </c>
      <c r="B15" s="90" t="s">
        <v>618</v>
      </c>
      <c r="C15" s="89" t="s">
        <v>617</v>
      </c>
      <c r="D15" s="91"/>
      <c r="E15" s="97" t="s">
        <v>619</v>
      </c>
      <c r="F15" s="91"/>
      <c r="H15" s="91"/>
      <c r="I15" s="91"/>
      <c r="J15" s="91"/>
    </row>
    <row r="16" spans="1:15" ht="11.25" customHeight="1">
      <c r="A16" s="89" t="s">
        <v>620</v>
      </c>
      <c r="B16" s="90" t="s">
        <v>621</v>
      </c>
      <c r="C16" s="89" t="s">
        <v>620</v>
      </c>
      <c r="D16" s="91"/>
      <c r="E16" s="97" t="s">
        <v>622</v>
      </c>
      <c r="F16" s="91"/>
      <c r="G16" s="92" t="s">
        <v>623</v>
      </c>
      <c r="H16" s="91"/>
      <c r="I16" s="91"/>
      <c r="J16" s="91"/>
    </row>
    <row r="17" spans="1:10" ht="11.25" customHeight="1">
      <c r="A17" s="89" t="s">
        <v>624</v>
      </c>
      <c r="B17" s="90" t="s">
        <v>625</v>
      </c>
      <c r="C17" s="89" t="s">
        <v>624</v>
      </c>
      <c r="D17" s="91"/>
      <c r="E17" s="97" t="s">
        <v>626</v>
      </c>
      <c r="F17" s="91"/>
      <c r="G17" s="97" t="s">
        <v>627</v>
      </c>
      <c r="H17" s="91"/>
      <c r="I17" s="91"/>
      <c r="J17" s="91"/>
    </row>
    <row r="18" spans="1:10" ht="11.25" customHeight="1">
      <c r="A18" s="89" t="s">
        <v>628</v>
      </c>
      <c r="B18" s="90" t="s">
        <v>629</v>
      </c>
      <c r="C18" s="89" t="s">
        <v>628</v>
      </c>
      <c r="D18" s="91"/>
      <c r="F18" s="91"/>
      <c r="H18" s="91"/>
      <c r="I18" s="91"/>
      <c r="J18" s="91"/>
    </row>
    <row r="19" spans="1:10" ht="11.25" customHeight="1">
      <c r="A19" s="89" t="s">
        <v>630</v>
      </c>
      <c r="B19" s="90" t="s">
        <v>631</v>
      </c>
      <c r="C19" s="99" t="s">
        <v>632</v>
      </c>
      <c r="D19" s="91"/>
      <c r="F19" s="91"/>
      <c r="G19" s="92" t="s">
        <v>633</v>
      </c>
      <c r="H19" s="91"/>
      <c r="I19" s="91"/>
      <c r="J19" s="91"/>
    </row>
    <row r="20" spans="1:10" ht="11.25" customHeight="1">
      <c r="A20" s="89" t="s">
        <v>634</v>
      </c>
      <c r="B20" s="90" t="s">
        <v>635</v>
      </c>
      <c r="C20" s="89" t="s">
        <v>634</v>
      </c>
      <c r="D20" s="91"/>
      <c r="F20" s="91"/>
      <c r="G20" s="97" t="s">
        <v>636</v>
      </c>
      <c r="H20" s="91"/>
      <c r="I20" s="91"/>
      <c r="J20" s="91"/>
    </row>
    <row r="21" spans="1:10" ht="11.25" customHeight="1">
      <c r="A21" s="89" t="s">
        <v>637</v>
      </c>
      <c r="B21" s="90" t="s">
        <v>638</v>
      </c>
      <c r="C21" s="89" t="s">
        <v>637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639</v>
      </c>
      <c r="B22" s="90" t="s">
        <v>640</v>
      </c>
      <c r="C22" s="89" t="s">
        <v>639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641</v>
      </c>
      <c r="B23" s="90" t="s">
        <v>642</v>
      </c>
      <c r="C23" s="99" t="s">
        <v>643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644</v>
      </c>
      <c r="B24" s="90" t="s">
        <v>645</v>
      </c>
      <c r="C24" s="89" t="s">
        <v>644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646</v>
      </c>
      <c r="B25" s="90" t="s">
        <v>647</v>
      </c>
      <c r="C25" s="89" t="s">
        <v>646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648</v>
      </c>
      <c r="B26" s="90" t="s">
        <v>649</v>
      </c>
      <c r="C26" s="89" t="s">
        <v>648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650</v>
      </c>
      <c r="B27" s="90" t="s">
        <v>651</v>
      </c>
      <c r="C27" s="89" t="s">
        <v>650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652</v>
      </c>
      <c r="B28" s="90" t="s">
        <v>653</v>
      </c>
      <c r="C28" s="89" t="s">
        <v>652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654</v>
      </c>
      <c r="B29" s="90" t="s">
        <v>655</v>
      </c>
      <c r="C29" s="89" t="s">
        <v>654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656</v>
      </c>
      <c r="B30" s="90" t="s">
        <v>657</v>
      </c>
      <c r="C30" s="89" t="s">
        <v>656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658</v>
      </c>
      <c r="B31" s="90" t="s">
        <v>659</v>
      </c>
      <c r="C31" s="89" t="s">
        <v>658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660</v>
      </c>
      <c r="B32" s="90" t="s">
        <v>661</v>
      </c>
      <c r="C32" s="89" t="s">
        <v>660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662</v>
      </c>
      <c r="B33" s="90" t="s">
        <v>663</v>
      </c>
      <c r="C33" s="89" t="s">
        <v>662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664</v>
      </c>
      <c r="B34" s="90" t="s">
        <v>665</v>
      </c>
      <c r="C34" s="89" t="s">
        <v>664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666</v>
      </c>
      <c r="B35" s="90" t="s">
        <v>667</v>
      </c>
      <c r="C35" s="89" t="s">
        <v>666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668</v>
      </c>
      <c r="B36" s="90" t="s">
        <v>669</v>
      </c>
      <c r="C36" s="89" t="s">
        <v>668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670</v>
      </c>
      <c r="B37" s="90" t="s">
        <v>671</v>
      </c>
      <c r="C37" s="89" t="s">
        <v>670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672</v>
      </c>
      <c r="B38" s="90" t="s">
        <v>673</v>
      </c>
      <c r="C38" s="89" t="s">
        <v>672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674</v>
      </c>
      <c r="B39" s="90" t="s">
        <v>675</v>
      </c>
      <c r="C39" s="89" t="s">
        <v>674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676</v>
      </c>
      <c r="B40" s="90" t="s">
        <v>677</v>
      </c>
      <c r="C40" s="89" t="s">
        <v>676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678</v>
      </c>
      <c r="B41" s="90" t="s">
        <v>679</v>
      </c>
      <c r="C41" s="89" t="s">
        <v>678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680</v>
      </c>
      <c r="B42" s="90" t="s">
        <v>681</v>
      </c>
      <c r="C42" s="89" t="s">
        <v>680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682</v>
      </c>
      <c r="B43" s="90" t="s">
        <v>683</v>
      </c>
      <c r="C43" s="89" t="s">
        <v>682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684</v>
      </c>
      <c r="B44" s="90" t="s">
        <v>685</v>
      </c>
      <c r="C44" s="89" t="s">
        <v>684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686</v>
      </c>
      <c r="B45" s="90" t="s">
        <v>687</v>
      </c>
      <c r="C45" s="89" t="s">
        <v>686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688</v>
      </c>
      <c r="B46" s="90" t="s">
        <v>689</v>
      </c>
      <c r="C46" s="89" t="s">
        <v>688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690</v>
      </c>
      <c r="B47" s="90" t="s">
        <v>691</v>
      </c>
      <c r="C47" s="89" t="s">
        <v>690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692</v>
      </c>
      <c r="B48" s="90" t="s">
        <v>693</v>
      </c>
      <c r="C48" s="89" t="s">
        <v>692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694</v>
      </c>
      <c r="B49" s="90" t="s">
        <v>695</v>
      </c>
      <c r="C49" s="89" t="s">
        <v>694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696</v>
      </c>
      <c r="B50" s="90" t="s">
        <v>697</v>
      </c>
      <c r="C50" s="89" t="s">
        <v>696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698</v>
      </c>
      <c r="B51" s="90" t="s">
        <v>699</v>
      </c>
      <c r="C51" s="89" t="s">
        <v>698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700</v>
      </c>
      <c r="B52" s="90" t="s">
        <v>701</v>
      </c>
      <c r="C52" s="89" t="s">
        <v>700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702</v>
      </c>
      <c r="B53" s="90" t="s">
        <v>703</v>
      </c>
      <c r="C53" s="89" t="s">
        <v>702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704</v>
      </c>
      <c r="B54" s="90" t="s">
        <v>705</v>
      </c>
      <c r="C54" s="89" t="s">
        <v>704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706</v>
      </c>
      <c r="B55" s="90" t="s">
        <v>707</v>
      </c>
      <c r="C55" s="89" t="s">
        <v>706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708</v>
      </c>
      <c r="B56" s="100" t="s">
        <v>709</v>
      </c>
      <c r="C56" s="102" t="s">
        <v>710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711</v>
      </c>
      <c r="B57" s="90" t="s">
        <v>712</v>
      </c>
      <c r="C57" s="89" t="s">
        <v>711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713</v>
      </c>
      <c r="B58" s="90" t="s">
        <v>714</v>
      </c>
      <c r="C58" s="89" t="s">
        <v>713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715</v>
      </c>
      <c r="B59" s="90" t="s">
        <v>716</v>
      </c>
      <c r="C59" s="89" t="s">
        <v>715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717</v>
      </c>
      <c r="B60" s="90" t="s">
        <v>718</v>
      </c>
      <c r="C60" s="99" t="s">
        <v>719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720</v>
      </c>
      <c r="B61" s="90" t="s">
        <v>721</v>
      </c>
      <c r="C61" s="89" t="s">
        <v>720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722</v>
      </c>
      <c r="B62" s="90" t="s">
        <v>723</v>
      </c>
      <c r="C62" s="99" t="s">
        <v>724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725</v>
      </c>
      <c r="B63" s="90" t="s">
        <v>726</v>
      </c>
      <c r="C63" s="89" t="s">
        <v>725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727</v>
      </c>
      <c r="B64" s="90" t="s">
        <v>728</v>
      </c>
      <c r="C64" s="89" t="s">
        <v>727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729</v>
      </c>
      <c r="B65" s="90" t="s">
        <v>730</v>
      </c>
      <c r="C65" s="89" t="s">
        <v>729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731</v>
      </c>
      <c r="B66" s="90" t="s">
        <v>732</v>
      </c>
      <c r="C66" s="89" t="s">
        <v>731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733</v>
      </c>
      <c r="B67" s="90" t="s">
        <v>734</v>
      </c>
      <c r="C67" s="89" t="s">
        <v>733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735</v>
      </c>
      <c r="B68" s="90" t="s">
        <v>736</v>
      </c>
      <c r="C68" s="89" t="s">
        <v>735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737</v>
      </c>
      <c r="B69" s="90" t="s">
        <v>738</v>
      </c>
      <c r="C69" s="89" t="s">
        <v>737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739</v>
      </c>
      <c r="B70" s="90" t="s">
        <v>740</v>
      </c>
      <c r="C70" s="89" t="s">
        <v>739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741</v>
      </c>
      <c r="B71" s="90" t="s">
        <v>742</v>
      </c>
      <c r="C71" s="89" t="s">
        <v>741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743</v>
      </c>
      <c r="B72" s="90" t="s">
        <v>744</v>
      </c>
      <c r="C72" s="89" t="s">
        <v>743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745</v>
      </c>
      <c r="B73" s="90" t="s">
        <v>746</v>
      </c>
      <c r="C73" s="89" t="s">
        <v>745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747</v>
      </c>
      <c r="B74" s="90" t="s">
        <v>748</v>
      </c>
      <c r="C74" s="89" t="s">
        <v>747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749</v>
      </c>
      <c r="B75" s="90" t="s">
        <v>750</v>
      </c>
      <c r="C75" s="89" t="s">
        <v>749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751</v>
      </c>
      <c r="B76" s="90" t="s">
        <v>752</v>
      </c>
      <c r="C76" s="89" t="s">
        <v>751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753</v>
      </c>
      <c r="B77" s="90" t="s">
        <v>754</v>
      </c>
      <c r="C77" s="99" t="s">
        <v>755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18</v>
      </c>
      <c r="B78" s="90" t="s">
        <v>756</v>
      </c>
      <c r="C78" s="89" t="s">
        <v>18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757</v>
      </c>
      <c r="B79" s="90" t="s">
        <v>758</v>
      </c>
      <c r="C79" s="89" t="s">
        <v>757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759</v>
      </c>
      <c r="B80" s="90" t="s">
        <v>760</v>
      </c>
      <c r="C80" s="89" t="s">
        <v>759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761</v>
      </c>
      <c r="B81" s="90" t="s">
        <v>762</v>
      </c>
      <c r="C81" s="89" t="s">
        <v>761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763</v>
      </c>
      <c r="B82" s="90" t="s">
        <v>764</v>
      </c>
      <c r="C82" s="99" t="s">
        <v>765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766</v>
      </c>
      <c r="B83" s="90" t="s">
        <v>767</v>
      </c>
      <c r="C83" s="99" t="s">
        <v>768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769</v>
      </c>
      <c r="B84" s="90" t="s">
        <v>770</v>
      </c>
      <c r="C84" s="89" t="s">
        <v>769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771</v>
      </c>
      <c r="B85" s="90" t="s">
        <v>772</v>
      </c>
      <c r="C85" s="89" t="s">
        <v>771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773</v>
      </c>
      <c r="B86" s="90" t="s">
        <v>774</v>
      </c>
      <c r="C86" s="89" t="s">
        <v>773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1" customWidth="1"/>
    <col min="3" max="3" width="3.7109375" style="161" customWidth="1"/>
    <col min="4" max="4" width="10.7109375" style="161" customWidth="1"/>
    <col min="5" max="5" width="12.7109375" style="161" customWidth="1"/>
    <col min="6" max="6" width="10.7109375" style="161" customWidth="1"/>
    <col min="7" max="7" width="6.7109375" style="161" customWidth="1"/>
    <col min="8" max="12" width="5.7109375" style="161" customWidth="1"/>
    <col min="13" max="13" width="2.7109375" style="161" customWidth="1"/>
    <col min="14" max="19" width="5.7109375" style="161" customWidth="1"/>
    <col min="20" max="20" width="38.7109375" style="161" customWidth="1"/>
  </cols>
  <sheetData>
    <row r="2" spans="1:20" ht="10.5" customHeight="1">
      <c r="A2" s="202" t="s">
        <v>775</v>
      </c>
      <c r="B2" s="202"/>
    </row>
    <row r="3" spans="1:20" s="167" customFormat="1" ht="12" customHeight="1">
      <c r="C3" s="137" t="s">
        <v>163</v>
      </c>
      <c r="D3" s="119" t="str">
        <f>"1.2."&amp;N3</f>
        <v>1.2.TBD</v>
      </c>
      <c r="E3" s="141"/>
      <c r="F3" s="138" t="s">
        <v>151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776</v>
      </c>
      <c r="O3" s="135"/>
      <c r="P3" s="135"/>
      <c r="Q3" s="135"/>
      <c r="R3" s="135"/>
      <c r="S3" s="136"/>
      <c r="T3" s="136" t="s">
        <v>777</v>
      </c>
    </row>
    <row r="5" spans="1:20" ht="10.5" customHeight="1">
      <c r="A5" s="202" t="s">
        <v>778</v>
      </c>
      <c r="B5" s="202"/>
    </row>
    <row r="6" spans="1:20" s="167" customFormat="1" ht="12" customHeight="1">
      <c r="C6" s="137" t="s">
        <v>163</v>
      </c>
      <c r="D6" s="119" t="str">
        <f>"1.3."&amp;N6</f>
        <v>1.3.TBD</v>
      </c>
      <c r="E6" s="141"/>
      <c r="F6" s="138" t="s">
        <v>151</v>
      </c>
      <c r="G6" s="138" t="s">
        <v>162</v>
      </c>
      <c r="H6" s="61">
        <f>SUM(I6:L6)</f>
        <v>0</v>
      </c>
      <c r="I6" s="71"/>
      <c r="J6" s="71"/>
      <c r="K6" s="71"/>
      <c r="L6" s="71"/>
      <c r="N6" s="136" t="s">
        <v>776</v>
      </c>
      <c r="O6" s="135"/>
      <c r="P6" s="135"/>
      <c r="Q6" s="135"/>
      <c r="R6" s="135"/>
      <c r="S6" s="136"/>
      <c r="T6" s="136" t="s">
        <v>169</v>
      </c>
    </row>
    <row r="8" spans="1:20" ht="10.5" customHeight="1">
      <c r="A8" s="202" t="s">
        <v>779</v>
      </c>
      <c r="B8" s="202"/>
    </row>
    <row r="9" spans="1:20" s="167" customFormat="1" ht="12" customHeight="1">
      <c r="C9" s="137" t="s">
        <v>163</v>
      </c>
      <c r="D9" s="119" t="str">
        <f>"1.4."&amp;N9</f>
        <v>1.4.TBD</v>
      </c>
      <c r="E9" s="141"/>
      <c r="F9" s="138" t="s">
        <v>151</v>
      </c>
      <c r="G9" s="138" t="s">
        <v>178</v>
      </c>
      <c r="H9" s="61">
        <f>SUM(I9:L9)</f>
        <v>0</v>
      </c>
      <c r="I9" s="71"/>
      <c r="J9" s="71"/>
      <c r="K9" s="71"/>
      <c r="L9" s="71"/>
      <c r="N9" s="136" t="s">
        <v>776</v>
      </c>
      <c r="O9" s="135"/>
      <c r="P9" s="135"/>
      <c r="Q9" s="135"/>
      <c r="R9" s="135"/>
      <c r="S9" s="136"/>
      <c r="T9" s="136" t="s">
        <v>184</v>
      </c>
    </row>
    <row r="11" spans="1:20" ht="10.5" customHeight="1">
      <c r="A11" s="202" t="s">
        <v>780</v>
      </c>
      <c r="B11" s="202"/>
    </row>
    <row r="12" spans="1:20" s="167" customFormat="1" ht="12" customHeight="1">
      <c r="C12" s="137" t="s">
        <v>163</v>
      </c>
      <c r="D12" s="119" t="str">
        <f>"4.3."&amp;N12</f>
        <v>4.3.TBD</v>
      </c>
      <c r="E12" s="141"/>
      <c r="F12" s="138" t="s">
        <v>151</v>
      </c>
      <c r="G12" s="138" t="s">
        <v>265</v>
      </c>
      <c r="H12" s="61">
        <f>SUM(I12:L12)</f>
        <v>0</v>
      </c>
      <c r="I12" s="71"/>
      <c r="J12" s="71"/>
      <c r="K12" s="71"/>
      <c r="L12" s="71"/>
      <c r="N12" s="136" t="s">
        <v>776</v>
      </c>
      <c r="O12" s="135"/>
      <c r="P12" s="135"/>
      <c r="Q12" s="135"/>
      <c r="R12" s="135"/>
      <c r="S12" s="136"/>
      <c r="T12" s="136" t="s">
        <v>266</v>
      </c>
    </row>
    <row r="14" spans="1:20" ht="10.5" customHeight="1">
      <c r="A14" s="202" t="s">
        <v>781</v>
      </c>
      <c r="B14" s="202"/>
    </row>
    <row r="15" spans="1:20" s="167" customFormat="1" ht="12" customHeight="1">
      <c r="C15" s="137" t="s">
        <v>163</v>
      </c>
      <c r="D15" s="119" t="str">
        <f>"12.2."&amp;N15</f>
        <v>12.2.TBD</v>
      </c>
      <c r="E15" s="141"/>
      <c r="F15" s="140" t="s">
        <v>369</v>
      </c>
      <c r="G15" s="140" t="s">
        <v>374</v>
      </c>
      <c r="H15" s="61">
        <f>SUM(I15:L15)</f>
        <v>0</v>
      </c>
      <c r="I15" s="71"/>
      <c r="J15" s="71"/>
      <c r="K15" s="71"/>
      <c r="L15" s="71"/>
      <c r="N15" s="136" t="s">
        <v>776</v>
      </c>
      <c r="O15" s="135"/>
      <c r="P15" s="135"/>
      <c r="Q15" s="135"/>
      <c r="R15" s="135"/>
      <c r="S15" s="136"/>
      <c r="T15" s="136" t="s">
        <v>782</v>
      </c>
    </row>
    <row r="17" spans="1:20" ht="10.5" customHeight="1">
      <c r="A17" s="202" t="s">
        <v>783</v>
      </c>
      <c r="B17" s="202"/>
    </row>
    <row r="18" spans="1:20" s="167" customFormat="1" ht="12" customHeight="1">
      <c r="C18" s="137" t="s">
        <v>163</v>
      </c>
      <c r="D18" s="119" t="str">
        <f>"12.3."&amp;N18</f>
        <v>12.3.TBD</v>
      </c>
      <c r="E18" s="141"/>
      <c r="F18" s="140" t="s">
        <v>369</v>
      </c>
      <c r="G18" s="140" t="s">
        <v>377</v>
      </c>
      <c r="H18" s="61">
        <f>SUM(I18:L18)</f>
        <v>0</v>
      </c>
      <c r="I18" s="71"/>
      <c r="J18" s="71"/>
      <c r="K18" s="71"/>
      <c r="L18" s="71"/>
      <c r="N18" s="136" t="s">
        <v>776</v>
      </c>
      <c r="O18" s="135"/>
      <c r="P18" s="135"/>
      <c r="Q18" s="135"/>
      <c r="R18" s="135"/>
      <c r="S18" s="136"/>
      <c r="T18" s="136" t="s">
        <v>378</v>
      </c>
    </row>
    <row r="20" spans="1:20" ht="10.5" customHeight="1">
      <c r="A20" s="202" t="s">
        <v>784</v>
      </c>
      <c r="B20" s="202"/>
    </row>
    <row r="21" spans="1:20" s="167" customFormat="1" ht="12" customHeight="1">
      <c r="C21" s="137" t="s">
        <v>163</v>
      </c>
      <c r="D21" s="119" t="str">
        <f>"12.4."&amp;N21</f>
        <v>12.4.TBD</v>
      </c>
      <c r="E21" s="141"/>
      <c r="F21" s="140" t="s">
        <v>369</v>
      </c>
      <c r="G21" s="140" t="s">
        <v>381</v>
      </c>
      <c r="H21" s="61">
        <f>SUM(I21:L21)</f>
        <v>0</v>
      </c>
      <c r="I21" s="71"/>
      <c r="J21" s="71"/>
      <c r="K21" s="71"/>
      <c r="L21" s="71"/>
      <c r="N21" s="136" t="s">
        <v>776</v>
      </c>
      <c r="O21" s="135"/>
      <c r="P21" s="135"/>
      <c r="Q21" s="135"/>
      <c r="R21" s="135"/>
      <c r="S21" s="136"/>
      <c r="T21" s="136" t="s">
        <v>382</v>
      </c>
    </row>
    <row r="23" spans="1:20" ht="10.5" customHeight="1">
      <c r="A23" s="202" t="s">
        <v>785</v>
      </c>
      <c r="B23" s="202"/>
    </row>
    <row r="24" spans="1:20" s="167" customFormat="1" ht="12" customHeight="1">
      <c r="C24" s="137" t="s">
        <v>163</v>
      </c>
      <c r="D24" s="119" t="str">
        <f>"15.3."&amp;N24</f>
        <v>15.3.TBD</v>
      </c>
      <c r="E24" s="141"/>
      <c r="F24" s="140" t="s">
        <v>369</v>
      </c>
      <c r="G24" s="140" t="s">
        <v>406</v>
      </c>
      <c r="H24" s="61">
        <f>SUM(I24:L24)</f>
        <v>0</v>
      </c>
      <c r="I24" s="71"/>
      <c r="J24" s="71"/>
      <c r="K24" s="71"/>
      <c r="L24" s="71"/>
      <c r="N24" s="136" t="s">
        <v>776</v>
      </c>
      <c r="O24" s="135"/>
      <c r="P24" s="135"/>
      <c r="Q24" s="135"/>
      <c r="R24" s="135"/>
      <c r="S24" s="136"/>
      <c r="T24" s="136" t="s">
        <v>407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58" t="s">
        <v>786</v>
      </c>
      <c r="C1" s="158" t="s">
        <v>787</v>
      </c>
    </row>
    <row r="2" spans="2:5" ht="11.25" customHeight="1">
      <c r="B2" s="51" t="s">
        <v>788</v>
      </c>
      <c r="C2" s="51" t="s">
        <v>789</v>
      </c>
      <c r="D2" s="1" t="s">
        <v>790</v>
      </c>
      <c r="E2" s="1" t="s">
        <v>791</v>
      </c>
    </row>
    <row r="3" spans="2:5" ht="10.5" customHeight="1">
      <c r="B3" s="2" t="s">
        <v>792</v>
      </c>
      <c r="C3" s="2" t="s">
        <v>793</v>
      </c>
      <c r="D3" s="1">
        <v>2022</v>
      </c>
      <c r="E3" s="1" t="s">
        <v>794</v>
      </c>
    </row>
    <row r="4" spans="2:5" ht="10.5" customHeight="1">
      <c r="B4" s="2" t="s">
        <v>795</v>
      </c>
      <c r="C4" s="2" t="s">
        <v>796</v>
      </c>
      <c r="D4">
        <v>2022</v>
      </c>
      <c r="E4" t="s">
        <v>794</v>
      </c>
    </row>
    <row r="5" spans="2:5" ht="10.5" customHeight="1">
      <c r="B5" s="2" t="s">
        <v>797</v>
      </c>
      <c r="C5" s="2" t="s">
        <v>798</v>
      </c>
      <c r="D5">
        <v>2022</v>
      </c>
      <c r="E5" t="s">
        <v>794</v>
      </c>
    </row>
    <row r="6" spans="2:5" ht="10.5" customHeight="1">
      <c r="B6" s="2" t="s">
        <v>799</v>
      </c>
      <c r="C6" s="2" t="s">
        <v>800</v>
      </c>
      <c r="D6">
        <v>2022</v>
      </c>
      <c r="E6" t="s">
        <v>794</v>
      </c>
    </row>
    <row r="7" spans="2:5" ht="10.5" customHeight="1">
      <c r="B7" s="2" t="s">
        <v>801</v>
      </c>
      <c r="C7" s="2" t="s">
        <v>802</v>
      </c>
      <c r="D7">
        <v>2022</v>
      </c>
      <c r="E7" t="s">
        <v>794</v>
      </c>
    </row>
    <row r="8" spans="2:5" ht="10.5" customHeight="1">
      <c r="B8" s="2" t="s">
        <v>803</v>
      </c>
      <c r="C8" s="2" t="s">
        <v>804</v>
      </c>
      <c r="D8">
        <v>2022</v>
      </c>
      <c r="E8" t="s">
        <v>794</v>
      </c>
    </row>
    <row r="9" spans="2:5" ht="10.5" customHeight="1">
      <c r="B9" s="2" t="s">
        <v>805</v>
      </c>
      <c r="C9" s="2" t="s">
        <v>806</v>
      </c>
      <c r="D9">
        <v>2022</v>
      </c>
      <c r="E9" t="s">
        <v>794</v>
      </c>
    </row>
    <row r="10" spans="2:5" ht="10.5" customHeight="1">
      <c r="B10" s="2" t="s">
        <v>807</v>
      </c>
      <c r="C10" s="2" t="s">
        <v>808</v>
      </c>
      <c r="D10">
        <v>2022</v>
      </c>
      <c r="E10" t="s">
        <v>794</v>
      </c>
    </row>
    <row r="11" spans="2:5" ht="10.5" customHeight="1">
      <c r="B11" s="2" t="s">
        <v>809</v>
      </c>
      <c r="C11" s="2" t="s">
        <v>810</v>
      </c>
      <c r="D11">
        <v>2022</v>
      </c>
      <c r="E11" t="s">
        <v>794</v>
      </c>
    </row>
    <row r="12" spans="2:5" ht="10.5" customHeight="1">
      <c r="B12" s="2" t="s">
        <v>811</v>
      </c>
      <c r="C12" s="2" t="s">
        <v>812</v>
      </c>
      <c r="D12">
        <v>2022</v>
      </c>
      <c r="E12" t="s">
        <v>794</v>
      </c>
    </row>
    <row r="13" spans="2:5" ht="10.5" customHeight="1">
      <c r="B13" s="2" t="s">
        <v>813</v>
      </c>
      <c r="C13" s="2" t="s">
        <v>814</v>
      </c>
      <c r="D13">
        <v>2022</v>
      </c>
      <c r="E13" t="s">
        <v>794</v>
      </c>
    </row>
    <row r="14" spans="2:5" ht="10.5" customHeight="1">
      <c r="B14" s="2" t="s">
        <v>815</v>
      </c>
      <c r="C14" s="2" t="s">
        <v>816</v>
      </c>
      <c r="D14">
        <v>2022</v>
      </c>
      <c r="E14" t="s">
        <v>794</v>
      </c>
    </row>
    <row r="15" spans="2:5" ht="10.5" customHeight="1">
      <c r="B15" s="2" t="s">
        <v>817</v>
      </c>
      <c r="C15" s="2" t="s">
        <v>818</v>
      </c>
      <c r="D15">
        <v>2022</v>
      </c>
      <c r="E15" t="s">
        <v>794</v>
      </c>
    </row>
    <row r="16" spans="2:5" ht="10.5" customHeight="1">
      <c r="B16" s="2" t="s">
        <v>819</v>
      </c>
      <c r="C16" s="2" t="s">
        <v>820</v>
      </c>
      <c r="D16">
        <v>2022</v>
      </c>
      <c r="E16" t="s">
        <v>794</v>
      </c>
    </row>
    <row r="17" spans="2:5" ht="10.5" customHeight="1">
      <c r="B17" s="2" t="s">
        <v>821</v>
      </c>
      <c r="C17" s="2" t="s">
        <v>822</v>
      </c>
      <c r="D17">
        <v>2022</v>
      </c>
      <c r="E17" t="s">
        <v>794</v>
      </c>
    </row>
    <row r="18" spans="2:5" ht="10.5" customHeight="1">
      <c r="B18" s="2" t="s">
        <v>823</v>
      </c>
      <c r="C18" s="2" t="s">
        <v>824</v>
      </c>
      <c r="D18">
        <v>2022</v>
      </c>
      <c r="E18" t="s">
        <v>794</v>
      </c>
    </row>
    <row r="19" spans="2:5" ht="10.5" customHeight="1">
      <c r="B19" s="2" t="s">
        <v>823</v>
      </c>
      <c r="C19" s="2" t="s">
        <v>825</v>
      </c>
      <c r="D19">
        <v>2022</v>
      </c>
      <c r="E19" t="s">
        <v>794</v>
      </c>
    </row>
    <row r="20" spans="2:5" ht="10.5" customHeight="1">
      <c r="B20" s="2" t="s">
        <v>823</v>
      </c>
      <c r="C20" s="2" t="s">
        <v>826</v>
      </c>
      <c r="D20">
        <v>2022</v>
      </c>
      <c r="E20" t="s">
        <v>794</v>
      </c>
    </row>
    <row r="21" spans="2:5" ht="10.5" customHeight="1">
      <c r="B21" s="2" t="s">
        <v>823</v>
      </c>
      <c r="C21" s="2" t="s">
        <v>827</v>
      </c>
      <c r="D21">
        <v>2022</v>
      </c>
      <c r="E21" t="s">
        <v>794</v>
      </c>
    </row>
    <row r="22" spans="2:5" ht="10.5" customHeight="1">
      <c r="B22" s="2" t="s">
        <v>823</v>
      </c>
      <c r="C22" s="2" t="s">
        <v>828</v>
      </c>
      <c r="D22">
        <v>2022</v>
      </c>
      <c r="E22" t="s">
        <v>794</v>
      </c>
    </row>
    <row r="23" spans="2:5" ht="10.5" customHeight="1">
      <c r="B23" s="2" t="s">
        <v>823</v>
      </c>
      <c r="C23" s="2" t="s">
        <v>829</v>
      </c>
      <c r="D23">
        <v>2022</v>
      </c>
      <c r="E23" t="s">
        <v>794</v>
      </c>
    </row>
    <row r="24" spans="2:5" ht="10.5" customHeight="1">
      <c r="B24" s="2" t="s">
        <v>823</v>
      </c>
      <c r="C24" s="2" t="s">
        <v>830</v>
      </c>
      <c r="D24">
        <v>2022</v>
      </c>
      <c r="E24" t="s">
        <v>794</v>
      </c>
    </row>
    <row r="25" spans="2:5" ht="10.5" customHeight="1">
      <c r="B25" s="2" t="s">
        <v>823</v>
      </c>
      <c r="C25" s="2" t="s">
        <v>831</v>
      </c>
      <c r="D25">
        <v>2022</v>
      </c>
      <c r="E25" t="s">
        <v>794</v>
      </c>
    </row>
    <row r="26" spans="2:5" ht="10.5" customHeight="1">
      <c r="B26" s="2" t="s">
        <v>823</v>
      </c>
      <c r="C26" s="2" t="s">
        <v>832</v>
      </c>
      <c r="D26">
        <v>2022</v>
      </c>
      <c r="E26" t="s">
        <v>794</v>
      </c>
    </row>
    <row r="27" spans="2:5" ht="10.5" customHeight="1">
      <c r="B27" s="2" t="s">
        <v>823</v>
      </c>
      <c r="C27" s="2" t="s">
        <v>833</v>
      </c>
      <c r="D27">
        <v>2022</v>
      </c>
      <c r="E27" t="s">
        <v>794</v>
      </c>
    </row>
    <row r="28" spans="2:5" ht="10.5" customHeight="1">
      <c r="B28" s="2" t="s">
        <v>823</v>
      </c>
      <c r="C28" s="2" t="s">
        <v>834</v>
      </c>
      <c r="D28">
        <v>2022</v>
      </c>
      <c r="E28" t="s">
        <v>794</v>
      </c>
    </row>
    <row r="29" spans="2:5" ht="10.5" customHeight="1">
      <c r="B29" s="2" t="s">
        <v>823</v>
      </c>
      <c r="C29" s="2" t="s">
        <v>835</v>
      </c>
      <c r="D29">
        <v>2022</v>
      </c>
      <c r="E29" t="s">
        <v>794</v>
      </c>
    </row>
    <row r="30" spans="2:5" ht="10.5" customHeight="1">
      <c r="B30" s="2" t="s">
        <v>823</v>
      </c>
      <c r="C30" s="2" t="s">
        <v>836</v>
      </c>
      <c r="D30">
        <v>2022</v>
      </c>
      <c r="E30" t="s">
        <v>794</v>
      </c>
    </row>
    <row r="31" spans="2:5" ht="10.5" customHeight="1">
      <c r="B31" s="2" t="s">
        <v>823</v>
      </c>
      <c r="C31" s="2" t="s">
        <v>47</v>
      </c>
      <c r="D31">
        <v>2022</v>
      </c>
      <c r="E31" t="s">
        <v>794</v>
      </c>
    </row>
    <row r="32" spans="2:5" ht="10.5" customHeight="1">
      <c r="B32" s="2" t="s">
        <v>823</v>
      </c>
      <c r="C32" s="2" t="s">
        <v>837</v>
      </c>
      <c r="D32">
        <v>2022</v>
      </c>
      <c r="E32" t="s">
        <v>794</v>
      </c>
    </row>
    <row r="33" spans="2:5" ht="10.5" customHeight="1">
      <c r="B33" s="2" t="s">
        <v>823</v>
      </c>
      <c r="C33" s="2" t="s">
        <v>838</v>
      </c>
      <c r="D33">
        <v>2022</v>
      </c>
      <c r="E33" t="s">
        <v>794</v>
      </c>
    </row>
    <row r="34" spans="2:5" ht="10.5" customHeight="1">
      <c r="B34" s="2" t="s">
        <v>823</v>
      </c>
      <c r="C34" s="2" t="s">
        <v>839</v>
      </c>
      <c r="D34">
        <v>2022</v>
      </c>
      <c r="E34" t="s">
        <v>794</v>
      </c>
    </row>
    <row r="35" spans="2:5" ht="10.5" customHeight="1">
      <c r="B35" s="2" t="s">
        <v>823</v>
      </c>
      <c r="C35" s="2" t="s">
        <v>840</v>
      </c>
      <c r="D35">
        <v>2022</v>
      </c>
      <c r="E35" t="s">
        <v>794</v>
      </c>
    </row>
    <row r="36" spans="2:5" ht="10.5" customHeight="1">
      <c r="B36" s="2" t="s">
        <v>823</v>
      </c>
      <c r="C36" s="2" t="s">
        <v>841</v>
      </c>
      <c r="D36">
        <v>2022</v>
      </c>
      <c r="E36" t="s">
        <v>794</v>
      </c>
    </row>
    <row r="37" spans="2:5" ht="10.5" customHeight="1">
      <c r="B37" s="2" t="s">
        <v>823</v>
      </c>
      <c r="C37" s="2" t="s">
        <v>842</v>
      </c>
      <c r="D37">
        <v>2022</v>
      </c>
      <c r="E37" t="s">
        <v>794</v>
      </c>
    </row>
    <row r="38" spans="2:5" ht="10.5" customHeight="1">
      <c r="B38" s="2" t="s">
        <v>823</v>
      </c>
      <c r="C38" s="2" t="s">
        <v>843</v>
      </c>
      <c r="D38">
        <v>2022</v>
      </c>
      <c r="E38" t="s">
        <v>794</v>
      </c>
    </row>
    <row r="39" spans="2:5" ht="10.5" customHeight="1">
      <c r="B39" s="2" t="s">
        <v>823</v>
      </c>
      <c r="C39" s="2" t="s">
        <v>844</v>
      </c>
      <c r="D39">
        <v>2022</v>
      </c>
      <c r="E39" t="s">
        <v>794</v>
      </c>
    </row>
    <row r="40" spans="2:5" ht="10.5" customHeight="1">
      <c r="B40" s="2" t="s">
        <v>823</v>
      </c>
      <c r="C40" s="2" t="s">
        <v>845</v>
      </c>
      <c r="D40">
        <v>2022</v>
      </c>
      <c r="E40" t="s">
        <v>794</v>
      </c>
    </row>
    <row r="41" spans="2:5" ht="10.5" customHeight="1">
      <c r="B41" s="158" t="s">
        <v>823</v>
      </c>
      <c r="C41" s="158" t="s">
        <v>846</v>
      </c>
      <c r="D41">
        <v>2022</v>
      </c>
      <c r="E41" t="s">
        <v>794</v>
      </c>
    </row>
    <row r="42" spans="2:5" ht="10.5" customHeight="1">
      <c r="B42" s="158" t="s">
        <v>823</v>
      </c>
      <c r="C42" s="158" t="s">
        <v>847</v>
      </c>
      <c r="D42">
        <v>2022</v>
      </c>
      <c r="E42" t="s">
        <v>794</v>
      </c>
    </row>
    <row r="43" spans="2:5" ht="10.5" customHeight="1">
      <c r="B43" s="158" t="s">
        <v>823</v>
      </c>
      <c r="C43" s="158" t="s">
        <v>848</v>
      </c>
      <c r="D43">
        <v>2022</v>
      </c>
      <c r="E43" t="s">
        <v>794</v>
      </c>
    </row>
    <row r="44" spans="2:5" ht="10.5" customHeight="1">
      <c r="B44" s="158" t="s">
        <v>823</v>
      </c>
      <c r="C44" s="158" t="s">
        <v>849</v>
      </c>
      <c r="D44">
        <v>2022</v>
      </c>
      <c r="E44" t="s">
        <v>794</v>
      </c>
    </row>
    <row r="45" spans="2:5" ht="10.5" customHeight="1">
      <c r="B45" s="158" t="s">
        <v>823</v>
      </c>
      <c r="C45" s="158" t="s">
        <v>850</v>
      </c>
      <c r="D45">
        <v>2022</v>
      </c>
      <c r="E45" t="s">
        <v>794</v>
      </c>
    </row>
    <row r="46" spans="2:5" ht="10.5" customHeight="1">
      <c r="B46" s="158" t="s">
        <v>823</v>
      </c>
      <c r="C46" s="158" t="s">
        <v>851</v>
      </c>
      <c r="D46">
        <v>2022</v>
      </c>
      <c r="E46" t="s">
        <v>794</v>
      </c>
    </row>
    <row r="47" spans="2:5" ht="10.5" customHeight="1">
      <c r="B47" s="158" t="s">
        <v>823</v>
      </c>
      <c r="C47" s="158" t="s">
        <v>852</v>
      </c>
      <c r="D47">
        <v>2022</v>
      </c>
      <c r="E47" t="s">
        <v>794</v>
      </c>
    </row>
    <row r="48" spans="2:5" ht="10.5" customHeight="1">
      <c r="B48" s="158" t="s">
        <v>823</v>
      </c>
      <c r="C48" s="158" t="s">
        <v>853</v>
      </c>
      <c r="D48">
        <v>2022</v>
      </c>
      <c r="E48" t="s">
        <v>794</v>
      </c>
    </row>
    <row r="49" spans="2:5" ht="10.5" customHeight="1">
      <c r="B49" s="158" t="s">
        <v>823</v>
      </c>
      <c r="C49" s="158" t="s">
        <v>854</v>
      </c>
      <c r="D49">
        <v>2022</v>
      </c>
      <c r="E49" t="s">
        <v>794</v>
      </c>
    </row>
    <row r="50" spans="2:5" ht="10.5" customHeight="1">
      <c r="B50" s="158" t="s">
        <v>823</v>
      </c>
      <c r="C50" s="158" t="s">
        <v>855</v>
      </c>
      <c r="D50">
        <v>2022</v>
      </c>
      <c r="E50" t="s">
        <v>794</v>
      </c>
    </row>
    <row r="51" spans="2:5" ht="10.5" customHeight="1">
      <c r="B51" s="158" t="s">
        <v>823</v>
      </c>
      <c r="C51" s="158" t="s">
        <v>856</v>
      </c>
      <c r="D51">
        <v>2022</v>
      </c>
      <c r="E51" t="s">
        <v>794</v>
      </c>
    </row>
    <row r="52" spans="2:5" ht="10.5" customHeight="1">
      <c r="B52" s="158" t="s">
        <v>823</v>
      </c>
      <c r="C52" s="158" t="s">
        <v>857</v>
      </c>
      <c r="D52">
        <v>2022</v>
      </c>
      <c r="E52" t="s">
        <v>794</v>
      </c>
    </row>
    <row r="53" spans="2:5" ht="10.5" customHeight="1">
      <c r="B53" s="158" t="s">
        <v>823</v>
      </c>
      <c r="C53" s="158" t="s">
        <v>858</v>
      </c>
      <c r="D53">
        <v>2022</v>
      </c>
      <c r="E53" t="s">
        <v>794</v>
      </c>
    </row>
    <row r="54" spans="2:5" ht="10.5" customHeight="1">
      <c r="B54" s="158" t="s">
        <v>823</v>
      </c>
      <c r="C54" s="158" t="s">
        <v>859</v>
      </c>
      <c r="D54">
        <v>2022</v>
      </c>
      <c r="E54" t="s">
        <v>794</v>
      </c>
    </row>
    <row r="55" spans="2:5" ht="10.5" customHeight="1">
      <c r="B55" s="158" t="s">
        <v>823</v>
      </c>
      <c r="C55" s="158" t="s">
        <v>860</v>
      </c>
      <c r="D55">
        <v>2022</v>
      </c>
      <c r="E55" t="s">
        <v>794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58" t="s">
        <v>861</v>
      </c>
      <c r="B1" s="1" t="s">
        <v>862</v>
      </c>
    </row>
    <row r="2" spans="1:2" ht="10.5" customHeight="1">
      <c r="A2" s="158" t="s">
        <v>863</v>
      </c>
      <c r="B2" t="s">
        <v>586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98"/>
  <sheetViews>
    <sheetView showGridLines="0" zoomScale="80" workbookViewId="0"/>
  </sheetViews>
  <sheetFormatPr defaultRowHeight="10.5" customHeight="1"/>
  <cols>
    <col min="1" max="1" width="9.140625" style="161"/>
  </cols>
  <sheetData>
    <row r="1" spans="1:139" ht="11.25" customHeight="1">
      <c r="A1" s="9"/>
      <c r="DQ1" s="1" t="s">
        <v>864</v>
      </c>
      <c r="DR1" s="159" t="s">
        <v>865</v>
      </c>
      <c r="DS1" s="159" t="s">
        <v>62</v>
      </c>
      <c r="DT1" s="159" t="s">
        <v>866</v>
      </c>
      <c r="DU1" s="159" t="s">
        <v>65</v>
      </c>
      <c r="DV1" s="159" t="s">
        <v>67</v>
      </c>
      <c r="DW1" s="159" t="s">
        <v>30</v>
      </c>
      <c r="DX1" s="1" t="s">
        <v>31</v>
      </c>
      <c r="DY1" s="1" t="s">
        <v>34</v>
      </c>
      <c r="DZ1" s="1" t="s">
        <v>37</v>
      </c>
      <c r="EA1" s="1" t="s">
        <v>40</v>
      </c>
      <c r="EB1" s="159" t="s">
        <v>867</v>
      </c>
      <c r="EC1" s="159" t="s">
        <v>868</v>
      </c>
      <c r="ED1" s="159" t="s">
        <v>869</v>
      </c>
      <c r="EE1" s="159" t="s">
        <v>870</v>
      </c>
      <c r="EF1" s="1" t="s">
        <v>871</v>
      </c>
      <c r="EG1" s="159" t="s">
        <v>872</v>
      </c>
      <c r="EH1" s="159" t="s">
        <v>873</v>
      </c>
      <c r="EI1" s="159" t="s">
        <v>874</v>
      </c>
    </row>
    <row r="2" spans="1:139" ht="10.5" customHeight="1">
      <c r="DQ2" t="s">
        <v>875</v>
      </c>
      <c r="DR2" t="s">
        <v>876</v>
      </c>
      <c r="DS2" t="s">
        <v>877</v>
      </c>
      <c r="DT2" t="s">
        <v>878</v>
      </c>
      <c r="DU2" t="s">
        <v>879</v>
      </c>
      <c r="DV2" t="s">
        <v>880</v>
      </c>
      <c r="DW2" t="s">
        <v>30</v>
      </c>
      <c r="DX2" t="s">
        <v>881</v>
      </c>
      <c r="DY2" t="s">
        <v>882</v>
      </c>
      <c r="DZ2" t="s">
        <v>883</v>
      </c>
      <c r="EA2" t="s">
        <v>884</v>
      </c>
      <c r="EB2" t="s">
        <v>885</v>
      </c>
      <c r="EC2" t="s">
        <v>886</v>
      </c>
      <c r="ED2" t="s">
        <v>887</v>
      </c>
      <c r="EE2" t="s">
        <v>888</v>
      </c>
      <c r="EF2" t="s">
        <v>823</v>
      </c>
      <c r="EG2" t="s">
        <v>889</v>
      </c>
      <c r="EH2" t="s">
        <v>890</v>
      </c>
      <c r="EI2" t="s">
        <v>891</v>
      </c>
    </row>
    <row r="3" spans="1:139" ht="10.5" customHeight="1">
      <c r="DR3" t="s">
        <v>18</v>
      </c>
      <c r="DW3">
        <v>31529732</v>
      </c>
      <c r="DX3" t="s">
        <v>892</v>
      </c>
      <c r="DY3" t="s">
        <v>893</v>
      </c>
      <c r="DZ3" t="s">
        <v>894</v>
      </c>
      <c r="EA3" t="s">
        <v>895</v>
      </c>
      <c r="EF3" t="s">
        <v>47</v>
      </c>
      <c r="EG3" t="s">
        <v>896</v>
      </c>
      <c r="EI3" t="s">
        <v>897</v>
      </c>
    </row>
    <row r="4" spans="1:139" ht="10.5" customHeight="1">
      <c r="DR4" t="s">
        <v>18</v>
      </c>
      <c r="DW4">
        <v>26319990</v>
      </c>
      <c r="DX4" t="s">
        <v>185</v>
      </c>
      <c r="DY4" t="s">
        <v>187</v>
      </c>
      <c r="DZ4" t="s">
        <v>188</v>
      </c>
      <c r="EA4" t="s">
        <v>186</v>
      </c>
      <c r="EF4" t="s">
        <v>47</v>
      </c>
      <c r="EG4" t="s">
        <v>896</v>
      </c>
      <c r="EI4" t="s">
        <v>897</v>
      </c>
    </row>
    <row r="5" spans="1:139" ht="10.5" customHeight="1">
      <c r="DR5" t="s">
        <v>18</v>
      </c>
      <c r="DW5">
        <v>26524393</v>
      </c>
      <c r="DX5" t="s">
        <v>898</v>
      </c>
      <c r="DY5" t="s">
        <v>899</v>
      </c>
      <c r="DZ5" t="s">
        <v>900</v>
      </c>
      <c r="EA5" t="s">
        <v>901</v>
      </c>
      <c r="EF5" t="s">
        <v>835</v>
      </c>
      <c r="EG5" t="s">
        <v>902</v>
      </c>
      <c r="EI5" t="s">
        <v>897</v>
      </c>
    </row>
    <row r="6" spans="1:139" ht="10.5" customHeight="1">
      <c r="DR6" t="s">
        <v>18</v>
      </c>
      <c r="DW6">
        <v>26319988</v>
      </c>
      <c r="DX6" t="s">
        <v>903</v>
      </c>
      <c r="DY6" t="s">
        <v>904</v>
      </c>
      <c r="DZ6" t="s">
        <v>336</v>
      </c>
      <c r="EA6" t="s">
        <v>905</v>
      </c>
      <c r="EF6" t="s">
        <v>843</v>
      </c>
      <c r="EG6" t="s">
        <v>906</v>
      </c>
      <c r="EI6" t="s">
        <v>897</v>
      </c>
    </row>
    <row r="7" spans="1:139" ht="10.5" customHeight="1">
      <c r="DR7" t="s">
        <v>18</v>
      </c>
      <c r="DW7">
        <v>26319961</v>
      </c>
      <c r="DX7" t="s">
        <v>907</v>
      </c>
      <c r="DY7" t="s">
        <v>908</v>
      </c>
      <c r="DZ7" t="s">
        <v>188</v>
      </c>
      <c r="EA7" t="s">
        <v>909</v>
      </c>
      <c r="EF7" t="s">
        <v>47</v>
      </c>
      <c r="EG7" t="s">
        <v>896</v>
      </c>
      <c r="EI7" t="s">
        <v>897</v>
      </c>
    </row>
    <row r="8" spans="1:139" ht="10.5" customHeight="1">
      <c r="DR8" t="s">
        <v>18</v>
      </c>
      <c r="DW8">
        <v>26318876</v>
      </c>
      <c r="DX8" t="s">
        <v>910</v>
      </c>
      <c r="DY8" t="s">
        <v>911</v>
      </c>
      <c r="DZ8" t="s">
        <v>912</v>
      </c>
      <c r="EA8" t="s">
        <v>913</v>
      </c>
      <c r="EF8" t="s">
        <v>831</v>
      </c>
      <c r="EG8" t="s">
        <v>914</v>
      </c>
      <c r="EI8" t="s">
        <v>897</v>
      </c>
    </row>
    <row r="9" spans="1:139" ht="10.5" customHeight="1">
      <c r="DR9" t="s">
        <v>18</v>
      </c>
      <c r="DW9">
        <v>27321299</v>
      </c>
      <c r="DX9" t="s">
        <v>179</v>
      </c>
      <c r="DY9" t="s">
        <v>181</v>
      </c>
      <c r="DZ9" t="s">
        <v>182</v>
      </c>
      <c r="EA9" t="s">
        <v>180</v>
      </c>
      <c r="EF9" t="s">
        <v>47</v>
      </c>
      <c r="EG9" t="s">
        <v>896</v>
      </c>
      <c r="EI9" t="s">
        <v>897</v>
      </c>
    </row>
    <row r="10" spans="1:139" ht="10.5" customHeight="1">
      <c r="DR10" t="s">
        <v>18</v>
      </c>
      <c r="DW10">
        <v>26617350</v>
      </c>
      <c r="DX10" t="s">
        <v>915</v>
      </c>
      <c r="DY10" t="s">
        <v>916</v>
      </c>
      <c r="DZ10" t="s">
        <v>917</v>
      </c>
      <c r="EA10" t="s">
        <v>918</v>
      </c>
      <c r="EB10" s="160">
        <v>40260</v>
      </c>
      <c r="EF10" t="s">
        <v>831</v>
      </c>
      <c r="EG10" t="s">
        <v>914</v>
      </c>
      <c r="EI10" t="s">
        <v>897</v>
      </c>
    </row>
    <row r="11" spans="1:139" ht="10.5" customHeight="1">
      <c r="DR11" t="s">
        <v>18</v>
      </c>
      <c r="DW11">
        <v>26617350</v>
      </c>
      <c r="DX11" t="s">
        <v>915</v>
      </c>
      <c r="DY11" t="s">
        <v>916</v>
      </c>
      <c r="DZ11" t="s">
        <v>917</v>
      </c>
      <c r="EA11" t="s">
        <v>918</v>
      </c>
      <c r="EB11" s="160">
        <v>40260</v>
      </c>
      <c r="EF11" t="s">
        <v>824</v>
      </c>
      <c r="EG11" t="s">
        <v>919</v>
      </c>
      <c r="EI11" t="s">
        <v>897</v>
      </c>
    </row>
    <row r="12" spans="1:139" ht="10.5" customHeight="1">
      <c r="DR12" t="s">
        <v>18</v>
      </c>
      <c r="DW12">
        <v>30435810</v>
      </c>
      <c r="DX12" t="s">
        <v>337</v>
      </c>
      <c r="DY12" t="s">
        <v>340</v>
      </c>
      <c r="DZ12" t="s">
        <v>38</v>
      </c>
      <c r="EA12" t="s">
        <v>339</v>
      </c>
      <c r="EF12" t="s">
        <v>47</v>
      </c>
      <c r="EG12" t="s">
        <v>896</v>
      </c>
      <c r="EI12" t="s">
        <v>897</v>
      </c>
    </row>
    <row r="13" spans="1:139" ht="10.5" customHeight="1">
      <c r="DR13" t="s">
        <v>18</v>
      </c>
      <c r="DW13">
        <v>26319963</v>
      </c>
      <c r="DX13" t="s">
        <v>267</v>
      </c>
      <c r="DY13" t="s">
        <v>269</v>
      </c>
      <c r="DZ13" t="s">
        <v>167</v>
      </c>
      <c r="EA13" t="s">
        <v>268</v>
      </c>
      <c r="EF13" t="s">
        <v>47</v>
      </c>
      <c r="EG13" t="s">
        <v>896</v>
      </c>
      <c r="EI13" t="s">
        <v>897</v>
      </c>
    </row>
    <row r="14" spans="1:139" ht="10.5" customHeight="1">
      <c r="DR14" t="s">
        <v>18</v>
      </c>
      <c r="DW14">
        <v>26319965</v>
      </c>
      <c r="DX14" t="s">
        <v>920</v>
      </c>
      <c r="DY14" t="s">
        <v>921</v>
      </c>
      <c r="DZ14" t="s">
        <v>922</v>
      </c>
      <c r="EA14" t="s">
        <v>923</v>
      </c>
      <c r="EF14" t="s">
        <v>47</v>
      </c>
      <c r="EG14" t="s">
        <v>896</v>
      </c>
      <c r="EI14" t="s">
        <v>897</v>
      </c>
    </row>
    <row r="15" spans="1:139" ht="10.5" customHeight="1">
      <c r="DR15" t="s">
        <v>18</v>
      </c>
      <c r="DW15">
        <v>27119761</v>
      </c>
      <c r="DX15" t="s">
        <v>924</v>
      </c>
      <c r="DY15" t="s">
        <v>925</v>
      </c>
      <c r="DZ15" t="s">
        <v>227</v>
      </c>
      <c r="EA15" t="s">
        <v>926</v>
      </c>
      <c r="EF15" t="s">
        <v>835</v>
      </c>
      <c r="EG15" t="s">
        <v>902</v>
      </c>
      <c r="EI15" t="s">
        <v>897</v>
      </c>
    </row>
    <row r="16" spans="1:139" ht="10.5" customHeight="1">
      <c r="DR16" t="s">
        <v>18</v>
      </c>
      <c r="DW16">
        <v>26318986</v>
      </c>
      <c r="DX16" t="s">
        <v>927</v>
      </c>
      <c r="DY16" t="s">
        <v>928</v>
      </c>
      <c r="DZ16" t="s">
        <v>174</v>
      </c>
      <c r="EA16" t="s">
        <v>929</v>
      </c>
      <c r="EF16" t="s">
        <v>824</v>
      </c>
      <c r="EG16" t="s">
        <v>919</v>
      </c>
      <c r="EI16" t="s">
        <v>897</v>
      </c>
    </row>
    <row r="17" spans="122:139" ht="10.5" customHeight="1">
      <c r="DR17" t="s">
        <v>18</v>
      </c>
      <c r="DW17">
        <v>26500047</v>
      </c>
      <c r="DX17" t="s">
        <v>930</v>
      </c>
      <c r="DY17" t="s">
        <v>931</v>
      </c>
      <c r="DZ17" t="s">
        <v>912</v>
      </c>
      <c r="EA17" t="s">
        <v>932</v>
      </c>
      <c r="EB17" s="160">
        <v>37244</v>
      </c>
      <c r="EF17" t="s">
        <v>831</v>
      </c>
      <c r="EG17" t="s">
        <v>914</v>
      </c>
      <c r="EI17" t="s">
        <v>897</v>
      </c>
    </row>
    <row r="18" spans="122:139" ht="10.5" customHeight="1">
      <c r="DR18" t="s">
        <v>18</v>
      </c>
      <c r="DW18">
        <v>27331297</v>
      </c>
      <c r="DX18" t="s">
        <v>933</v>
      </c>
      <c r="DY18" t="s">
        <v>181</v>
      </c>
      <c r="DZ18" t="s">
        <v>934</v>
      </c>
      <c r="EA18" t="s">
        <v>180</v>
      </c>
      <c r="EF18" t="s">
        <v>47</v>
      </c>
      <c r="EG18" t="s">
        <v>896</v>
      </c>
      <c r="EI18" t="s">
        <v>897</v>
      </c>
    </row>
    <row r="19" spans="122:139" ht="10.5" customHeight="1">
      <c r="DR19" t="s">
        <v>18</v>
      </c>
      <c r="DW19">
        <v>26496069</v>
      </c>
      <c r="DX19" t="s">
        <v>189</v>
      </c>
      <c r="DY19" t="s">
        <v>192</v>
      </c>
      <c r="DZ19" t="s">
        <v>193</v>
      </c>
      <c r="EA19" t="s">
        <v>191</v>
      </c>
      <c r="EF19" t="s">
        <v>47</v>
      </c>
      <c r="EG19" t="s">
        <v>896</v>
      </c>
      <c r="EI19" t="s">
        <v>897</v>
      </c>
    </row>
    <row r="20" spans="122:139" ht="10.5" customHeight="1">
      <c r="DR20" t="s">
        <v>18</v>
      </c>
      <c r="DW20">
        <v>26319959</v>
      </c>
      <c r="DX20" t="s">
        <v>32</v>
      </c>
      <c r="DY20" t="s">
        <v>35</v>
      </c>
      <c r="DZ20" t="s">
        <v>38</v>
      </c>
      <c r="EA20" t="s">
        <v>41</v>
      </c>
      <c r="EF20" t="s">
        <v>47</v>
      </c>
      <c r="EG20" t="s">
        <v>896</v>
      </c>
      <c r="EI20" t="s">
        <v>897</v>
      </c>
    </row>
    <row r="21" spans="122:139" ht="10.5" customHeight="1">
      <c r="DR21" t="s">
        <v>18</v>
      </c>
      <c r="DW21">
        <v>27094684</v>
      </c>
      <c r="DX21" t="s">
        <v>935</v>
      </c>
      <c r="DY21" t="s">
        <v>936</v>
      </c>
      <c r="DZ21" t="s">
        <v>937</v>
      </c>
      <c r="EA21" t="s">
        <v>938</v>
      </c>
      <c r="EF21" t="s">
        <v>831</v>
      </c>
      <c r="EG21" t="s">
        <v>914</v>
      </c>
      <c r="EI21" t="s">
        <v>897</v>
      </c>
    </row>
    <row r="22" spans="122:139" ht="10.5" customHeight="1">
      <c r="DR22" t="s">
        <v>18</v>
      </c>
      <c r="DW22">
        <v>26837653</v>
      </c>
      <c r="DX22" t="s">
        <v>939</v>
      </c>
      <c r="DY22" t="s">
        <v>940</v>
      </c>
      <c r="DZ22" t="s">
        <v>941</v>
      </c>
      <c r="EA22" t="s">
        <v>942</v>
      </c>
      <c r="EF22" t="s">
        <v>831</v>
      </c>
      <c r="EG22" t="s">
        <v>914</v>
      </c>
      <c r="EI22" t="s">
        <v>897</v>
      </c>
    </row>
    <row r="23" spans="122:139" ht="10.5" customHeight="1">
      <c r="DR23" t="s">
        <v>18</v>
      </c>
      <c r="DW23">
        <v>31235411</v>
      </c>
      <c r="DX23" t="s">
        <v>343</v>
      </c>
      <c r="DY23" t="s">
        <v>346</v>
      </c>
      <c r="DZ23" t="s">
        <v>174</v>
      </c>
      <c r="EA23" t="s">
        <v>345</v>
      </c>
      <c r="EF23" t="s">
        <v>47</v>
      </c>
      <c r="EG23" t="s">
        <v>896</v>
      </c>
      <c r="EI23" t="s">
        <v>897</v>
      </c>
    </row>
    <row r="24" spans="122:139" ht="10.5" customHeight="1">
      <c r="DR24" t="s">
        <v>18</v>
      </c>
      <c r="DW24">
        <v>28861556</v>
      </c>
      <c r="DX24" t="s">
        <v>343</v>
      </c>
      <c r="DY24" t="s">
        <v>943</v>
      </c>
      <c r="DZ24" t="s">
        <v>167</v>
      </c>
      <c r="EA24" t="s">
        <v>944</v>
      </c>
      <c r="EF24" t="s">
        <v>47</v>
      </c>
      <c r="EG24" t="s">
        <v>896</v>
      </c>
      <c r="EI24" t="s">
        <v>897</v>
      </c>
    </row>
    <row r="25" spans="122:139" ht="10.5" customHeight="1">
      <c r="DR25" t="s">
        <v>18</v>
      </c>
      <c r="DW25">
        <v>26407515</v>
      </c>
      <c r="DX25" t="s">
        <v>945</v>
      </c>
      <c r="DY25" t="s">
        <v>946</v>
      </c>
      <c r="DZ25" t="s">
        <v>174</v>
      </c>
      <c r="EA25" t="s">
        <v>947</v>
      </c>
      <c r="EB25" s="160">
        <v>40157</v>
      </c>
      <c r="EF25" t="s">
        <v>47</v>
      </c>
      <c r="EG25" t="s">
        <v>896</v>
      </c>
      <c r="EI25" t="s">
        <v>897</v>
      </c>
    </row>
    <row r="26" spans="122:139" ht="10.5" customHeight="1">
      <c r="DR26" t="s">
        <v>18</v>
      </c>
      <c r="DW26">
        <v>31466546</v>
      </c>
      <c r="DX26" t="s">
        <v>319</v>
      </c>
      <c r="DY26" t="s">
        <v>322</v>
      </c>
      <c r="DZ26" t="s">
        <v>174</v>
      </c>
      <c r="EA26" t="s">
        <v>321</v>
      </c>
      <c r="EF26" t="s">
        <v>47</v>
      </c>
      <c r="EG26" t="s">
        <v>896</v>
      </c>
      <c r="EI26" t="s">
        <v>897</v>
      </c>
    </row>
    <row r="27" spans="122:139" ht="10.5" customHeight="1">
      <c r="DR27" t="s">
        <v>18</v>
      </c>
      <c r="DW27">
        <v>31063326</v>
      </c>
      <c r="DX27" t="s">
        <v>948</v>
      </c>
      <c r="DY27" t="s">
        <v>949</v>
      </c>
      <c r="DZ27" t="s">
        <v>950</v>
      </c>
      <c r="EA27" t="s">
        <v>951</v>
      </c>
      <c r="EF27" t="s">
        <v>830</v>
      </c>
      <c r="EG27" t="s">
        <v>952</v>
      </c>
      <c r="EI27" t="s">
        <v>897</v>
      </c>
    </row>
    <row r="28" spans="122:139" ht="10.5" customHeight="1">
      <c r="DR28" t="s">
        <v>18</v>
      </c>
      <c r="DW28">
        <v>31632764</v>
      </c>
      <c r="DX28" t="s">
        <v>953</v>
      </c>
      <c r="DY28" t="s">
        <v>954</v>
      </c>
      <c r="DZ28" t="s">
        <v>38</v>
      </c>
      <c r="EA28" t="s">
        <v>955</v>
      </c>
      <c r="EF28" t="s">
        <v>47</v>
      </c>
      <c r="EG28" t="s">
        <v>896</v>
      </c>
      <c r="EI28" t="s">
        <v>897</v>
      </c>
    </row>
    <row r="29" spans="122:139" ht="10.5" customHeight="1">
      <c r="DR29" t="s">
        <v>18</v>
      </c>
      <c r="DW29">
        <v>28861605</v>
      </c>
      <c r="DX29" t="s">
        <v>194</v>
      </c>
      <c r="DY29" t="s">
        <v>197</v>
      </c>
      <c r="DZ29" t="s">
        <v>167</v>
      </c>
      <c r="EA29" t="s">
        <v>196</v>
      </c>
      <c r="EF29" t="s">
        <v>47</v>
      </c>
      <c r="EG29" t="s">
        <v>896</v>
      </c>
      <c r="EI29" t="s">
        <v>897</v>
      </c>
    </row>
    <row r="30" spans="122:139" ht="10.5" customHeight="1">
      <c r="DR30" t="s">
        <v>18</v>
      </c>
      <c r="DW30">
        <v>26613700</v>
      </c>
      <c r="DX30" t="s">
        <v>956</v>
      </c>
      <c r="DY30" t="s">
        <v>957</v>
      </c>
      <c r="DZ30" t="s">
        <v>958</v>
      </c>
      <c r="EA30" t="s">
        <v>959</v>
      </c>
      <c r="EF30" t="s">
        <v>831</v>
      </c>
      <c r="EG30" t="s">
        <v>914</v>
      </c>
      <c r="EI30" t="s">
        <v>897</v>
      </c>
    </row>
    <row r="31" spans="122:139" ht="10.5" customHeight="1">
      <c r="DR31" t="s">
        <v>18</v>
      </c>
      <c r="DW31">
        <v>31367018</v>
      </c>
      <c r="DX31" t="s">
        <v>332</v>
      </c>
      <c r="DY31" t="s">
        <v>335</v>
      </c>
      <c r="DZ31" t="s">
        <v>336</v>
      </c>
      <c r="EA31" t="s">
        <v>334</v>
      </c>
      <c r="EF31" t="s">
        <v>47</v>
      </c>
      <c r="EG31" t="s">
        <v>896</v>
      </c>
      <c r="EI31" t="s">
        <v>897</v>
      </c>
    </row>
    <row r="32" spans="122:139" ht="10.5" customHeight="1">
      <c r="DR32" t="s">
        <v>18</v>
      </c>
      <c r="DW32">
        <v>28861632</v>
      </c>
      <c r="DX32" t="s">
        <v>960</v>
      </c>
      <c r="DY32" t="s">
        <v>961</v>
      </c>
      <c r="DZ32" t="s">
        <v>174</v>
      </c>
      <c r="EA32" t="s">
        <v>962</v>
      </c>
      <c r="EF32" t="s">
        <v>47</v>
      </c>
      <c r="EG32" t="s">
        <v>896</v>
      </c>
      <c r="EI32" t="s">
        <v>897</v>
      </c>
    </row>
    <row r="33" spans="122:139" ht="10.5" customHeight="1">
      <c r="DR33" t="s">
        <v>18</v>
      </c>
      <c r="DW33">
        <v>26794654</v>
      </c>
      <c r="DX33" t="s">
        <v>963</v>
      </c>
      <c r="DY33" t="s">
        <v>964</v>
      </c>
      <c r="DZ33" t="s">
        <v>965</v>
      </c>
      <c r="EA33" t="s">
        <v>966</v>
      </c>
      <c r="EF33" t="s">
        <v>831</v>
      </c>
      <c r="EG33" t="s">
        <v>914</v>
      </c>
      <c r="EI33" t="s">
        <v>897</v>
      </c>
    </row>
    <row r="34" spans="122:139" ht="10.5" customHeight="1">
      <c r="DR34" t="s">
        <v>18</v>
      </c>
      <c r="DW34">
        <v>27855290</v>
      </c>
      <c r="DX34" t="s">
        <v>967</v>
      </c>
      <c r="DY34" t="s">
        <v>968</v>
      </c>
      <c r="DZ34" t="s">
        <v>969</v>
      </c>
      <c r="EA34" t="s">
        <v>970</v>
      </c>
      <c r="EB34" s="160">
        <v>38000</v>
      </c>
      <c r="EF34" t="s">
        <v>831</v>
      </c>
      <c r="EG34" t="s">
        <v>914</v>
      </c>
      <c r="EI34" t="s">
        <v>897</v>
      </c>
    </row>
    <row r="35" spans="122:139" ht="10.5" customHeight="1">
      <c r="DR35" t="s">
        <v>18</v>
      </c>
      <c r="DW35">
        <v>26319979</v>
      </c>
      <c r="DX35" t="s">
        <v>270</v>
      </c>
      <c r="DY35" t="s">
        <v>272</v>
      </c>
      <c r="DZ35" t="s">
        <v>273</v>
      </c>
      <c r="EA35" t="s">
        <v>271</v>
      </c>
      <c r="EF35" t="s">
        <v>47</v>
      </c>
      <c r="EG35" t="s">
        <v>896</v>
      </c>
      <c r="EI35" t="s">
        <v>897</v>
      </c>
    </row>
    <row r="36" spans="122:139" ht="10.5" customHeight="1">
      <c r="DR36" t="s">
        <v>18</v>
      </c>
      <c r="DW36">
        <v>26838513</v>
      </c>
      <c r="DX36" t="s">
        <v>327</v>
      </c>
      <c r="DY36" t="s">
        <v>330</v>
      </c>
      <c r="DZ36" t="s">
        <v>38</v>
      </c>
      <c r="EA36" t="s">
        <v>329</v>
      </c>
      <c r="EF36" t="s">
        <v>47</v>
      </c>
      <c r="EG36" t="s">
        <v>896</v>
      </c>
      <c r="EI36" t="s">
        <v>897</v>
      </c>
    </row>
    <row r="37" spans="122:139" ht="10.5" customHeight="1">
      <c r="DR37" t="s">
        <v>18</v>
      </c>
      <c r="DW37">
        <v>31368622</v>
      </c>
      <c r="DX37" t="s">
        <v>408</v>
      </c>
      <c r="DY37" t="s">
        <v>410</v>
      </c>
      <c r="DZ37" t="s">
        <v>38</v>
      </c>
      <c r="EA37" t="s">
        <v>409</v>
      </c>
      <c r="EF37" t="s">
        <v>47</v>
      </c>
      <c r="EG37" t="s">
        <v>896</v>
      </c>
      <c r="EI37" t="s">
        <v>897</v>
      </c>
    </row>
    <row r="38" spans="122:139" ht="10.5" customHeight="1">
      <c r="DR38" t="s">
        <v>18</v>
      </c>
      <c r="DW38">
        <v>27548299</v>
      </c>
      <c r="DX38" t="s">
        <v>274</v>
      </c>
      <c r="DY38" t="s">
        <v>276</v>
      </c>
      <c r="DZ38" t="s">
        <v>167</v>
      </c>
      <c r="EA38" t="s">
        <v>275</v>
      </c>
      <c r="EF38" t="s">
        <v>47</v>
      </c>
      <c r="EG38" t="s">
        <v>896</v>
      </c>
      <c r="EI38" t="s">
        <v>897</v>
      </c>
    </row>
    <row r="39" spans="122:139" ht="10.5" customHeight="1">
      <c r="DR39" t="s">
        <v>18</v>
      </c>
      <c r="DW39">
        <v>28861532</v>
      </c>
      <c r="DX39" t="s">
        <v>198</v>
      </c>
      <c r="DY39" t="s">
        <v>201</v>
      </c>
      <c r="DZ39" t="s">
        <v>38</v>
      </c>
      <c r="EA39" t="s">
        <v>200</v>
      </c>
      <c r="EF39" t="s">
        <v>47</v>
      </c>
      <c r="EG39" t="s">
        <v>896</v>
      </c>
      <c r="EI39" t="s">
        <v>897</v>
      </c>
    </row>
    <row r="40" spans="122:139" ht="10.5" customHeight="1">
      <c r="DR40" t="s">
        <v>18</v>
      </c>
      <c r="DW40">
        <v>31003188</v>
      </c>
      <c r="DX40" t="s">
        <v>971</v>
      </c>
      <c r="DY40" t="s">
        <v>972</v>
      </c>
      <c r="DZ40" t="s">
        <v>973</v>
      </c>
      <c r="EA40" t="s">
        <v>974</v>
      </c>
      <c r="EB40" s="160">
        <v>42219</v>
      </c>
      <c r="EF40" t="s">
        <v>831</v>
      </c>
      <c r="EG40" t="s">
        <v>914</v>
      </c>
      <c r="EI40" t="s">
        <v>975</v>
      </c>
    </row>
    <row r="41" spans="122:139" ht="10.5" customHeight="1">
      <c r="DR41" t="s">
        <v>18</v>
      </c>
      <c r="DW41">
        <v>26516013</v>
      </c>
      <c r="DX41" t="s">
        <v>971</v>
      </c>
      <c r="DY41" t="s">
        <v>972</v>
      </c>
      <c r="DZ41" t="s">
        <v>941</v>
      </c>
      <c r="EA41" t="s">
        <v>974</v>
      </c>
      <c r="EB41" s="160">
        <v>35842</v>
      </c>
      <c r="EF41" t="s">
        <v>831</v>
      </c>
      <c r="EG41" t="s">
        <v>914</v>
      </c>
      <c r="EI41" t="s">
        <v>897</v>
      </c>
    </row>
    <row r="42" spans="122:139" ht="10.5" customHeight="1">
      <c r="DR42" t="s">
        <v>18</v>
      </c>
      <c r="DW42">
        <v>31214277</v>
      </c>
      <c r="DX42" t="s">
        <v>976</v>
      </c>
      <c r="DY42" t="s">
        <v>977</v>
      </c>
      <c r="DZ42" t="s">
        <v>978</v>
      </c>
      <c r="EA42" t="s">
        <v>979</v>
      </c>
      <c r="EB42" s="160">
        <v>43397</v>
      </c>
      <c r="EF42" t="s">
        <v>831</v>
      </c>
      <c r="EG42" t="s">
        <v>914</v>
      </c>
      <c r="EI42" t="s">
        <v>975</v>
      </c>
    </row>
    <row r="43" spans="122:139" ht="10.5" customHeight="1">
      <c r="DR43" t="s">
        <v>18</v>
      </c>
      <c r="DW43">
        <v>28147378</v>
      </c>
      <c r="DX43" t="s">
        <v>980</v>
      </c>
      <c r="DY43" t="s">
        <v>981</v>
      </c>
      <c r="DZ43" t="s">
        <v>982</v>
      </c>
      <c r="EA43" t="s">
        <v>983</v>
      </c>
      <c r="EF43" t="s">
        <v>831</v>
      </c>
      <c r="EG43" t="s">
        <v>914</v>
      </c>
      <c r="EI43" t="s">
        <v>897</v>
      </c>
    </row>
    <row r="44" spans="122:139" ht="10.5" customHeight="1">
      <c r="DR44" t="s">
        <v>18</v>
      </c>
      <c r="DW44">
        <v>26522205</v>
      </c>
      <c r="DX44" t="s">
        <v>984</v>
      </c>
      <c r="DY44" t="s">
        <v>985</v>
      </c>
      <c r="DZ44" t="s">
        <v>973</v>
      </c>
      <c r="EA44" t="s">
        <v>986</v>
      </c>
      <c r="EF44" t="s">
        <v>831</v>
      </c>
      <c r="EG44" t="s">
        <v>914</v>
      </c>
      <c r="EI44" t="s">
        <v>897</v>
      </c>
    </row>
    <row r="45" spans="122:139" ht="10.5" customHeight="1">
      <c r="DR45" t="s">
        <v>18</v>
      </c>
      <c r="DW45">
        <v>28136693</v>
      </c>
      <c r="DX45" t="s">
        <v>987</v>
      </c>
      <c r="DY45" t="s">
        <v>988</v>
      </c>
      <c r="DZ45" t="s">
        <v>336</v>
      </c>
      <c r="EA45" t="s">
        <v>989</v>
      </c>
      <c r="EF45" t="s">
        <v>829</v>
      </c>
      <c r="EG45" t="s">
        <v>990</v>
      </c>
      <c r="EI45" t="s">
        <v>897</v>
      </c>
    </row>
    <row r="46" spans="122:139" ht="10.5" customHeight="1">
      <c r="DR46" t="s">
        <v>18</v>
      </c>
      <c r="DW46">
        <v>31541655</v>
      </c>
      <c r="DX46" t="s">
        <v>991</v>
      </c>
      <c r="DY46" t="s">
        <v>992</v>
      </c>
      <c r="DZ46" t="s">
        <v>993</v>
      </c>
      <c r="EA46" t="s">
        <v>994</v>
      </c>
      <c r="EF46" t="s">
        <v>47</v>
      </c>
      <c r="EG46" t="s">
        <v>896</v>
      </c>
      <c r="EI46" t="s">
        <v>897</v>
      </c>
    </row>
    <row r="47" spans="122:139" ht="10.5" customHeight="1">
      <c r="DR47" t="s">
        <v>18</v>
      </c>
      <c r="DW47">
        <v>31290529</v>
      </c>
      <c r="DX47" t="s">
        <v>202</v>
      </c>
      <c r="DY47" t="s">
        <v>205</v>
      </c>
      <c r="DZ47" t="s">
        <v>38</v>
      </c>
      <c r="EA47" t="s">
        <v>204</v>
      </c>
      <c r="EF47" t="s">
        <v>47</v>
      </c>
      <c r="EG47" t="s">
        <v>896</v>
      </c>
      <c r="EI47" t="s">
        <v>897</v>
      </c>
    </row>
    <row r="48" spans="122:139" ht="10.5" customHeight="1">
      <c r="DR48" t="s">
        <v>18</v>
      </c>
      <c r="DW48">
        <v>28447785</v>
      </c>
      <c r="DX48" t="s">
        <v>314</v>
      </c>
      <c r="DY48" t="s">
        <v>317</v>
      </c>
      <c r="DZ48" t="s">
        <v>174</v>
      </c>
      <c r="EA48" t="s">
        <v>316</v>
      </c>
      <c r="EF48" t="s">
        <v>47</v>
      </c>
      <c r="EG48" t="s">
        <v>896</v>
      </c>
      <c r="EI48" t="s">
        <v>897</v>
      </c>
    </row>
    <row r="49" spans="122:139" ht="10.5" customHeight="1">
      <c r="DR49" t="s">
        <v>18</v>
      </c>
      <c r="DW49">
        <v>31221358</v>
      </c>
      <c r="DX49" t="s">
        <v>995</v>
      </c>
      <c r="DY49" t="s">
        <v>996</v>
      </c>
      <c r="DZ49" t="s">
        <v>950</v>
      </c>
      <c r="EA49" t="s">
        <v>997</v>
      </c>
      <c r="EF49" t="s">
        <v>830</v>
      </c>
      <c r="EG49" t="s">
        <v>952</v>
      </c>
      <c r="EI49" t="s">
        <v>897</v>
      </c>
    </row>
    <row r="50" spans="122:139" ht="10.5" customHeight="1">
      <c r="DR50" t="s">
        <v>18</v>
      </c>
      <c r="DW50">
        <v>26416221</v>
      </c>
      <c r="DX50" t="s">
        <v>998</v>
      </c>
      <c r="DY50" t="s">
        <v>999</v>
      </c>
      <c r="DZ50" t="s">
        <v>912</v>
      </c>
      <c r="EA50" t="s">
        <v>1000</v>
      </c>
      <c r="EB50" s="160">
        <v>41031</v>
      </c>
      <c r="EF50" t="s">
        <v>831</v>
      </c>
      <c r="EG50" t="s">
        <v>914</v>
      </c>
      <c r="EI50" t="s">
        <v>897</v>
      </c>
    </row>
    <row r="51" spans="122:139" ht="10.5" customHeight="1">
      <c r="DR51" t="s">
        <v>18</v>
      </c>
      <c r="DW51">
        <v>28860930</v>
      </c>
      <c r="DX51" t="s">
        <v>1001</v>
      </c>
      <c r="DY51" t="s">
        <v>1002</v>
      </c>
      <c r="DZ51" t="s">
        <v>1003</v>
      </c>
      <c r="EA51" t="s">
        <v>1004</v>
      </c>
      <c r="EB51" s="160">
        <v>41614</v>
      </c>
      <c r="EF51" t="s">
        <v>47</v>
      </c>
      <c r="EG51" t="s">
        <v>896</v>
      </c>
      <c r="EI51" t="s">
        <v>897</v>
      </c>
    </row>
    <row r="52" spans="122:139" ht="10.5" customHeight="1">
      <c r="DR52" t="s">
        <v>18</v>
      </c>
      <c r="DW52">
        <v>27994377</v>
      </c>
      <c r="DX52" t="s">
        <v>1005</v>
      </c>
      <c r="DY52" t="s">
        <v>1006</v>
      </c>
      <c r="DZ52" t="s">
        <v>38</v>
      </c>
      <c r="EA52" t="s">
        <v>1007</v>
      </c>
      <c r="EF52" t="s">
        <v>47</v>
      </c>
      <c r="EG52" t="s">
        <v>896</v>
      </c>
      <c r="EI52" t="s">
        <v>897</v>
      </c>
    </row>
    <row r="53" spans="122:139" ht="10.5" customHeight="1">
      <c r="DR53" t="s">
        <v>18</v>
      </c>
      <c r="DW53">
        <v>31034071</v>
      </c>
      <c r="DX53" t="s">
        <v>301</v>
      </c>
      <c r="DY53" t="s">
        <v>304</v>
      </c>
      <c r="DZ53" t="s">
        <v>174</v>
      </c>
      <c r="EA53" t="s">
        <v>303</v>
      </c>
      <c r="EF53" t="s">
        <v>47</v>
      </c>
      <c r="EG53" t="s">
        <v>896</v>
      </c>
      <c r="EI53" t="s">
        <v>897</v>
      </c>
    </row>
    <row r="54" spans="122:139" ht="10.5" customHeight="1">
      <c r="DR54" t="s">
        <v>18</v>
      </c>
      <c r="DW54">
        <v>26318820</v>
      </c>
      <c r="DX54" t="s">
        <v>1008</v>
      </c>
      <c r="DY54" t="s">
        <v>1009</v>
      </c>
      <c r="DZ54" t="s">
        <v>1010</v>
      </c>
      <c r="EA54" t="s">
        <v>1011</v>
      </c>
      <c r="EF54" t="s">
        <v>824</v>
      </c>
      <c r="EG54" t="s">
        <v>919</v>
      </c>
      <c r="EI54" t="s">
        <v>897</v>
      </c>
    </row>
    <row r="55" spans="122:139" ht="10.5" customHeight="1">
      <c r="DR55" t="s">
        <v>18</v>
      </c>
      <c r="DW55">
        <v>26406211</v>
      </c>
      <c r="DX55" t="s">
        <v>1012</v>
      </c>
      <c r="DY55" t="s">
        <v>1013</v>
      </c>
      <c r="DZ55" t="s">
        <v>1014</v>
      </c>
      <c r="EA55" t="s">
        <v>1015</v>
      </c>
      <c r="EF55" t="s">
        <v>831</v>
      </c>
      <c r="EG55" t="s">
        <v>914</v>
      </c>
      <c r="EI55" t="s">
        <v>897</v>
      </c>
    </row>
    <row r="56" spans="122:139" ht="10.5" customHeight="1">
      <c r="DR56" t="s">
        <v>18</v>
      </c>
      <c r="DW56">
        <v>26502786</v>
      </c>
      <c r="DX56" t="s">
        <v>1016</v>
      </c>
      <c r="DY56" t="s">
        <v>1017</v>
      </c>
      <c r="DZ56" t="s">
        <v>1014</v>
      </c>
      <c r="EA56" t="s">
        <v>1018</v>
      </c>
      <c r="EF56" t="s">
        <v>831</v>
      </c>
      <c r="EG56" t="s">
        <v>914</v>
      </c>
      <c r="EI56" t="s">
        <v>897</v>
      </c>
    </row>
    <row r="57" spans="122:139" ht="10.5" customHeight="1">
      <c r="DR57" t="s">
        <v>18</v>
      </c>
      <c r="DW57">
        <v>30386564</v>
      </c>
      <c r="DX57" t="s">
        <v>1019</v>
      </c>
      <c r="DY57" t="s">
        <v>1020</v>
      </c>
      <c r="DZ57" t="s">
        <v>336</v>
      </c>
      <c r="EA57" t="s">
        <v>1021</v>
      </c>
      <c r="EB57" s="160">
        <v>42380</v>
      </c>
      <c r="EC57" s="160">
        <v>44658</v>
      </c>
      <c r="EF57" t="s">
        <v>47</v>
      </c>
      <c r="EG57" t="s">
        <v>896</v>
      </c>
      <c r="EI57" t="s">
        <v>897</v>
      </c>
    </row>
    <row r="58" spans="122:139" ht="10.5" customHeight="1">
      <c r="DR58" t="s">
        <v>18</v>
      </c>
      <c r="DW58">
        <v>31034062</v>
      </c>
      <c r="DX58" t="s">
        <v>309</v>
      </c>
      <c r="DY58" t="s">
        <v>312</v>
      </c>
      <c r="DZ58" t="s">
        <v>38</v>
      </c>
      <c r="EA58" t="s">
        <v>311</v>
      </c>
      <c r="EF58" t="s">
        <v>47</v>
      </c>
      <c r="EG58" t="s">
        <v>896</v>
      </c>
      <c r="EI58" t="s">
        <v>897</v>
      </c>
    </row>
    <row r="59" spans="122:139" ht="10.5" customHeight="1">
      <c r="DR59" t="s">
        <v>18</v>
      </c>
      <c r="DW59">
        <v>31367014</v>
      </c>
      <c r="DX59" t="s">
        <v>1022</v>
      </c>
      <c r="DY59" t="s">
        <v>1023</v>
      </c>
      <c r="DZ59" t="s">
        <v>336</v>
      </c>
      <c r="EA59" t="s">
        <v>1024</v>
      </c>
      <c r="EF59" t="s">
        <v>47</v>
      </c>
      <c r="EG59" t="s">
        <v>896</v>
      </c>
      <c r="EI59" t="s">
        <v>897</v>
      </c>
    </row>
    <row r="60" spans="122:139" ht="10.5" customHeight="1">
      <c r="DR60" t="s">
        <v>18</v>
      </c>
      <c r="DW60">
        <v>30991078</v>
      </c>
      <c r="DX60" t="s">
        <v>305</v>
      </c>
      <c r="DY60" t="s">
        <v>308</v>
      </c>
      <c r="DZ60" t="s">
        <v>188</v>
      </c>
      <c r="EA60" t="s">
        <v>307</v>
      </c>
      <c r="EF60" t="s">
        <v>47</v>
      </c>
      <c r="EG60" t="s">
        <v>896</v>
      </c>
      <c r="EI60" t="s">
        <v>897</v>
      </c>
    </row>
    <row r="61" spans="122:139" ht="10.5" customHeight="1">
      <c r="DR61" t="s">
        <v>18</v>
      </c>
      <c r="DW61">
        <v>28059368</v>
      </c>
      <c r="DX61" t="s">
        <v>1025</v>
      </c>
      <c r="DY61" t="s">
        <v>1026</v>
      </c>
      <c r="DZ61" t="s">
        <v>273</v>
      </c>
      <c r="EA61" t="s">
        <v>1027</v>
      </c>
      <c r="EF61" t="s">
        <v>47</v>
      </c>
      <c r="EG61" t="s">
        <v>896</v>
      </c>
      <c r="EI61" t="s">
        <v>897</v>
      </c>
    </row>
    <row r="62" spans="122:139" ht="10.5" customHeight="1">
      <c r="DR62" t="s">
        <v>18</v>
      </c>
      <c r="DW62">
        <v>31368169</v>
      </c>
      <c r="DX62" t="s">
        <v>223</v>
      </c>
      <c r="DY62" t="s">
        <v>226</v>
      </c>
      <c r="DZ62" t="s">
        <v>227</v>
      </c>
      <c r="EA62" t="s">
        <v>225</v>
      </c>
      <c r="EF62" t="s">
        <v>47</v>
      </c>
      <c r="EG62" t="s">
        <v>896</v>
      </c>
      <c r="EI62" t="s">
        <v>897</v>
      </c>
    </row>
    <row r="63" spans="122:139" ht="10.5" customHeight="1">
      <c r="DR63" t="s">
        <v>18</v>
      </c>
      <c r="DW63">
        <v>28497822</v>
      </c>
      <c r="DX63" t="s">
        <v>277</v>
      </c>
      <c r="DY63" t="s">
        <v>279</v>
      </c>
      <c r="DZ63" t="s">
        <v>167</v>
      </c>
      <c r="EA63" t="s">
        <v>278</v>
      </c>
      <c r="EB63" s="160">
        <v>41733</v>
      </c>
      <c r="EF63" t="s">
        <v>47</v>
      </c>
      <c r="EG63" t="s">
        <v>896</v>
      </c>
      <c r="EI63" t="s">
        <v>897</v>
      </c>
    </row>
    <row r="64" spans="122:139" ht="10.5" customHeight="1">
      <c r="DR64" t="s">
        <v>18</v>
      </c>
      <c r="DW64">
        <v>29649557</v>
      </c>
      <c r="DX64" t="s">
        <v>1028</v>
      </c>
      <c r="DY64" t="s">
        <v>1029</v>
      </c>
      <c r="DZ64" t="s">
        <v>38</v>
      </c>
      <c r="EA64" t="s">
        <v>1030</v>
      </c>
      <c r="EF64" t="s">
        <v>831</v>
      </c>
      <c r="EG64" t="s">
        <v>914</v>
      </c>
      <c r="EI64" t="s">
        <v>897</v>
      </c>
    </row>
    <row r="65" spans="122:139" ht="10.5" customHeight="1">
      <c r="DR65" t="s">
        <v>18</v>
      </c>
      <c r="DW65">
        <v>26824676</v>
      </c>
      <c r="DX65" t="s">
        <v>1031</v>
      </c>
      <c r="DY65" t="s">
        <v>1032</v>
      </c>
      <c r="DZ65" t="s">
        <v>188</v>
      </c>
      <c r="EA65" t="s">
        <v>1033</v>
      </c>
      <c r="EF65" t="s">
        <v>831</v>
      </c>
      <c r="EG65" t="s">
        <v>914</v>
      </c>
      <c r="EI65" t="s">
        <v>897</v>
      </c>
    </row>
    <row r="66" spans="122:139" ht="10.5" customHeight="1">
      <c r="DR66" t="s">
        <v>18</v>
      </c>
      <c r="DW66">
        <v>30869330</v>
      </c>
      <c r="DX66" t="s">
        <v>280</v>
      </c>
      <c r="DY66" t="s">
        <v>282</v>
      </c>
      <c r="DZ66" t="s">
        <v>167</v>
      </c>
      <c r="EA66" t="s">
        <v>281</v>
      </c>
      <c r="EB66" s="160">
        <v>42753</v>
      </c>
      <c r="EF66" t="s">
        <v>47</v>
      </c>
      <c r="EG66" t="s">
        <v>896</v>
      </c>
      <c r="EI66" t="s">
        <v>897</v>
      </c>
    </row>
    <row r="67" spans="122:139" ht="10.5" customHeight="1">
      <c r="DR67" t="s">
        <v>18</v>
      </c>
      <c r="DW67">
        <v>30850085</v>
      </c>
      <c r="DX67" t="s">
        <v>283</v>
      </c>
      <c r="DY67" t="s">
        <v>285</v>
      </c>
      <c r="DZ67" t="s">
        <v>38</v>
      </c>
      <c r="EA67" t="s">
        <v>284</v>
      </c>
      <c r="EF67" t="s">
        <v>47</v>
      </c>
      <c r="EG67" t="s">
        <v>896</v>
      </c>
      <c r="EI67" t="s">
        <v>897</v>
      </c>
    </row>
    <row r="68" spans="122:139" ht="10.5" customHeight="1">
      <c r="DR68" t="s">
        <v>18</v>
      </c>
      <c r="DW68">
        <v>26319957</v>
      </c>
      <c r="DX68" t="s">
        <v>1034</v>
      </c>
      <c r="DY68" t="s">
        <v>1035</v>
      </c>
      <c r="DZ68" t="s">
        <v>174</v>
      </c>
      <c r="EA68" t="s">
        <v>1036</v>
      </c>
      <c r="EF68" t="s">
        <v>47</v>
      </c>
      <c r="EG68" t="s">
        <v>896</v>
      </c>
      <c r="EI68" t="s">
        <v>897</v>
      </c>
    </row>
    <row r="69" spans="122:139" ht="10.5" customHeight="1">
      <c r="DR69" t="s">
        <v>18</v>
      </c>
      <c r="DW69">
        <v>26497668</v>
      </c>
      <c r="DX69" t="s">
        <v>1037</v>
      </c>
      <c r="DY69" t="s">
        <v>1038</v>
      </c>
      <c r="DZ69" t="s">
        <v>1039</v>
      </c>
      <c r="EA69" t="s">
        <v>1040</v>
      </c>
      <c r="EB69" s="160">
        <v>39995</v>
      </c>
      <c r="EF69" t="s">
        <v>831</v>
      </c>
      <c r="EG69" t="s">
        <v>914</v>
      </c>
      <c r="EI69" t="s">
        <v>897</v>
      </c>
    </row>
    <row r="70" spans="122:139" ht="10.5" customHeight="1">
      <c r="DR70" t="s">
        <v>18</v>
      </c>
      <c r="DW70">
        <v>30432724</v>
      </c>
      <c r="DX70" t="s">
        <v>1041</v>
      </c>
      <c r="DY70" t="s">
        <v>1042</v>
      </c>
      <c r="DZ70" t="s">
        <v>174</v>
      </c>
      <c r="EA70" t="s">
        <v>1043</v>
      </c>
      <c r="EF70" t="s">
        <v>47</v>
      </c>
      <c r="EG70" t="s">
        <v>896</v>
      </c>
      <c r="EI70" t="s">
        <v>897</v>
      </c>
    </row>
    <row r="71" spans="122:139" ht="10.5" customHeight="1">
      <c r="DR71" t="s">
        <v>18</v>
      </c>
      <c r="DW71">
        <v>31279833</v>
      </c>
      <c r="DX71" t="s">
        <v>1044</v>
      </c>
      <c r="DY71" t="s">
        <v>1045</v>
      </c>
      <c r="DZ71" t="s">
        <v>174</v>
      </c>
      <c r="EA71" t="s">
        <v>1046</v>
      </c>
      <c r="EF71" t="s">
        <v>831</v>
      </c>
      <c r="EG71" t="s">
        <v>914</v>
      </c>
      <c r="EI71" t="s">
        <v>897</v>
      </c>
    </row>
    <row r="72" spans="122:139" ht="10.5" customHeight="1">
      <c r="DR72" t="s">
        <v>18</v>
      </c>
      <c r="DW72">
        <v>30809018</v>
      </c>
      <c r="DX72" t="s">
        <v>286</v>
      </c>
      <c r="DY72" t="s">
        <v>288</v>
      </c>
      <c r="DZ72" t="s">
        <v>38</v>
      </c>
      <c r="EA72" t="s">
        <v>287</v>
      </c>
      <c r="EB72" s="160">
        <v>42569</v>
      </c>
      <c r="EF72" t="s">
        <v>47</v>
      </c>
      <c r="EG72" t="s">
        <v>896</v>
      </c>
      <c r="EI72" t="s">
        <v>897</v>
      </c>
    </row>
    <row r="73" spans="122:139" ht="10.5" customHeight="1">
      <c r="DR73" t="s">
        <v>18</v>
      </c>
      <c r="DW73">
        <v>31434743</v>
      </c>
      <c r="DX73" t="s">
        <v>1047</v>
      </c>
      <c r="DY73" t="s">
        <v>1048</v>
      </c>
      <c r="DZ73" t="s">
        <v>174</v>
      </c>
      <c r="EA73" t="s">
        <v>1049</v>
      </c>
      <c r="EF73" t="s">
        <v>830</v>
      </c>
      <c r="EG73" t="s">
        <v>952</v>
      </c>
      <c r="EI73" t="s">
        <v>897</v>
      </c>
    </row>
    <row r="74" spans="122:139" ht="10.5" customHeight="1">
      <c r="DR74" t="s">
        <v>18</v>
      </c>
      <c r="DW74">
        <v>30386580</v>
      </c>
      <c r="DX74" t="s">
        <v>297</v>
      </c>
      <c r="DY74" t="s">
        <v>300</v>
      </c>
      <c r="DZ74" t="s">
        <v>38</v>
      </c>
      <c r="EA74" t="s">
        <v>299</v>
      </c>
      <c r="EB74" s="160">
        <v>42380</v>
      </c>
      <c r="EF74" t="s">
        <v>47</v>
      </c>
      <c r="EG74" t="s">
        <v>896</v>
      </c>
      <c r="EI74" t="s">
        <v>897</v>
      </c>
    </row>
    <row r="75" spans="122:139" ht="10.5" customHeight="1">
      <c r="DR75" t="s">
        <v>18</v>
      </c>
      <c r="DW75">
        <v>31304544</v>
      </c>
      <c r="DX75" t="s">
        <v>1050</v>
      </c>
      <c r="DY75" t="s">
        <v>1051</v>
      </c>
      <c r="DZ75" t="s">
        <v>1052</v>
      </c>
      <c r="EA75" t="s">
        <v>1053</v>
      </c>
      <c r="EF75" t="s">
        <v>831</v>
      </c>
      <c r="EG75" t="s">
        <v>914</v>
      </c>
      <c r="EI75" t="s">
        <v>897</v>
      </c>
    </row>
    <row r="76" spans="122:139" ht="10.5" customHeight="1">
      <c r="DR76" t="s">
        <v>18</v>
      </c>
      <c r="DW76">
        <v>31541659</v>
      </c>
      <c r="DX76" t="s">
        <v>1054</v>
      </c>
      <c r="DY76" t="s">
        <v>1055</v>
      </c>
      <c r="DZ76" t="s">
        <v>38</v>
      </c>
      <c r="EA76" t="s">
        <v>1056</v>
      </c>
      <c r="EF76" t="s">
        <v>47</v>
      </c>
      <c r="EG76" t="s">
        <v>896</v>
      </c>
      <c r="EI76" t="s">
        <v>897</v>
      </c>
    </row>
    <row r="77" spans="122:139" ht="10.5" customHeight="1">
      <c r="DR77" t="s">
        <v>18</v>
      </c>
      <c r="DW77">
        <v>31368165</v>
      </c>
      <c r="DX77" t="s">
        <v>323</v>
      </c>
      <c r="DY77" t="s">
        <v>326</v>
      </c>
      <c r="DZ77" t="s">
        <v>174</v>
      </c>
      <c r="EA77" t="s">
        <v>325</v>
      </c>
      <c r="EF77" t="s">
        <v>47</v>
      </c>
      <c r="EG77" t="s">
        <v>896</v>
      </c>
      <c r="EI77" t="s">
        <v>897</v>
      </c>
    </row>
    <row r="78" spans="122:139" ht="10.5" customHeight="1">
      <c r="DR78" t="s">
        <v>18</v>
      </c>
      <c r="DW78">
        <v>27994427</v>
      </c>
      <c r="DX78" t="s">
        <v>1057</v>
      </c>
      <c r="DY78" t="s">
        <v>1058</v>
      </c>
      <c r="DZ78" t="s">
        <v>38</v>
      </c>
      <c r="EA78" t="s">
        <v>1059</v>
      </c>
      <c r="EF78" t="s">
        <v>47</v>
      </c>
      <c r="EG78" t="s">
        <v>896</v>
      </c>
      <c r="EI78" t="s">
        <v>897</v>
      </c>
    </row>
    <row r="79" spans="122:139" ht="10.5" customHeight="1">
      <c r="DR79" t="s">
        <v>18</v>
      </c>
      <c r="DW79">
        <v>30991083</v>
      </c>
      <c r="DX79" t="s">
        <v>219</v>
      </c>
      <c r="DY79" t="s">
        <v>222</v>
      </c>
      <c r="DZ79" t="s">
        <v>38</v>
      </c>
      <c r="EA79" t="s">
        <v>221</v>
      </c>
      <c r="EF79" t="s">
        <v>47</v>
      </c>
      <c r="EG79" t="s">
        <v>896</v>
      </c>
      <c r="EI79" t="s">
        <v>897</v>
      </c>
    </row>
    <row r="80" spans="122:139" ht="10.5" customHeight="1">
      <c r="DR80" t="s">
        <v>18</v>
      </c>
      <c r="DW80">
        <v>28983727</v>
      </c>
      <c r="DX80" t="s">
        <v>1060</v>
      </c>
      <c r="DY80" t="s">
        <v>1061</v>
      </c>
      <c r="DZ80" t="s">
        <v>167</v>
      </c>
      <c r="EA80" t="s">
        <v>1062</v>
      </c>
      <c r="EF80" t="s">
        <v>47</v>
      </c>
      <c r="EG80" t="s">
        <v>896</v>
      </c>
      <c r="EI80" t="s">
        <v>897</v>
      </c>
    </row>
    <row r="81" spans="122:139" ht="10.5" customHeight="1">
      <c r="DR81" t="s">
        <v>18</v>
      </c>
      <c r="DW81">
        <v>28861584</v>
      </c>
      <c r="DX81" t="s">
        <v>1063</v>
      </c>
      <c r="DY81" t="s">
        <v>1064</v>
      </c>
      <c r="DZ81" t="s">
        <v>38</v>
      </c>
      <c r="EA81" t="s">
        <v>1065</v>
      </c>
      <c r="EF81" t="s">
        <v>47</v>
      </c>
      <c r="EG81" t="s">
        <v>896</v>
      </c>
      <c r="EI81" t="s">
        <v>975</v>
      </c>
    </row>
    <row r="82" spans="122:139" ht="10.5" customHeight="1">
      <c r="DR82" t="s">
        <v>18</v>
      </c>
      <c r="DW82">
        <v>31368470</v>
      </c>
      <c r="DX82" t="s">
        <v>1066</v>
      </c>
      <c r="DY82" t="s">
        <v>1067</v>
      </c>
      <c r="DZ82" t="s">
        <v>1068</v>
      </c>
      <c r="EA82" t="s">
        <v>1069</v>
      </c>
      <c r="EF82" t="s">
        <v>47</v>
      </c>
      <c r="EG82" t="s">
        <v>896</v>
      </c>
      <c r="EI82" t="s">
        <v>897</v>
      </c>
    </row>
    <row r="83" spans="122:139" ht="10.5" customHeight="1">
      <c r="DR83" t="s">
        <v>18</v>
      </c>
      <c r="DW83">
        <v>26407516</v>
      </c>
      <c r="DX83" t="s">
        <v>211</v>
      </c>
      <c r="DY83" t="s">
        <v>214</v>
      </c>
      <c r="DZ83" t="s">
        <v>38</v>
      </c>
      <c r="EA83" t="s">
        <v>213</v>
      </c>
      <c r="EF83" t="s">
        <v>47</v>
      </c>
      <c r="EG83" t="s">
        <v>896</v>
      </c>
      <c r="EI83" t="s">
        <v>897</v>
      </c>
    </row>
    <row r="84" spans="122:139" ht="10.5" customHeight="1">
      <c r="DR84" t="s">
        <v>18</v>
      </c>
      <c r="DW84">
        <v>27542401</v>
      </c>
      <c r="DX84" t="s">
        <v>289</v>
      </c>
      <c r="DY84" t="s">
        <v>291</v>
      </c>
      <c r="DZ84" t="s">
        <v>38</v>
      </c>
      <c r="EA84" t="s">
        <v>290</v>
      </c>
      <c r="EB84" s="160">
        <v>40750</v>
      </c>
      <c r="EC84" s="160">
        <v>44868</v>
      </c>
      <c r="EF84" t="s">
        <v>47</v>
      </c>
      <c r="EG84" t="s">
        <v>896</v>
      </c>
      <c r="EI84" t="s">
        <v>897</v>
      </c>
    </row>
    <row r="85" spans="122:139" ht="10.5" customHeight="1">
      <c r="DR85" t="s">
        <v>18</v>
      </c>
      <c r="DW85">
        <v>27752306</v>
      </c>
      <c r="DX85" t="s">
        <v>215</v>
      </c>
      <c r="DY85" t="s">
        <v>218</v>
      </c>
      <c r="DZ85" t="s">
        <v>167</v>
      </c>
      <c r="EA85" t="s">
        <v>217</v>
      </c>
      <c r="EB85" s="160">
        <v>41082</v>
      </c>
      <c r="EF85" t="s">
        <v>47</v>
      </c>
      <c r="EG85" t="s">
        <v>896</v>
      </c>
      <c r="EI85" t="s">
        <v>897</v>
      </c>
    </row>
    <row r="86" spans="122:139" ht="10.5" customHeight="1">
      <c r="DR86" t="s">
        <v>18</v>
      </c>
      <c r="DW86">
        <v>26630939</v>
      </c>
      <c r="DX86" t="s">
        <v>293</v>
      </c>
      <c r="DY86" t="s">
        <v>296</v>
      </c>
      <c r="DZ86" t="s">
        <v>38</v>
      </c>
      <c r="EA86" t="s">
        <v>295</v>
      </c>
      <c r="EB86" s="160">
        <v>40470</v>
      </c>
      <c r="EF86" t="s">
        <v>47</v>
      </c>
      <c r="EG86" t="s">
        <v>896</v>
      </c>
      <c r="EI86" t="s">
        <v>897</v>
      </c>
    </row>
    <row r="87" spans="122:139" ht="10.5" customHeight="1">
      <c r="DR87" t="s">
        <v>18</v>
      </c>
      <c r="DW87">
        <v>28494405</v>
      </c>
      <c r="DX87" t="s">
        <v>1070</v>
      </c>
      <c r="DY87" t="s">
        <v>1071</v>
      </c>
      <c r="DZ87" t="s">
        <v>941</v>
      </c>
      <c r="EA87" t="s">
        <v>1072</v>
      </c>
      <c r="EF87" t="s">
        <v>831</v>
      </c>
      <c r="EG87" t="s">
        <v>914</v>
      </c>
      <c r="EI87" t="s">
        <v>897</v>
      </c>
    </row>
    <row r="88" spans="122:139" ht="10.5" customHeight="1">
      <c r="DR88" t="s">
        <v>18</v>
      </c>
      <c r="DW88">
        <v>27666778</v>
      </c>
      <c r="DX88" t="s">
        <v>1073</v>
      </c>
      <c r="DY88" t="s">
        <v>1074</v>
      </c>
      <c r="DZ88" t="s">
        <v>1075</v>
      </c>
      <c r="EA88" t="s">
        <v>1076</v>
      </c>
      <c r="EB88" s="160">
        <v>40469</v>
      </c>
      <c r="EF88" t="s">
        <v>831</v>
      </c>
      <c r="EG88" t="s">
        <v>914</v>
      </c>
      <c r="EI88" t="s">
        <v>897</v>
      </c>
    </row>
    <row r="89" spans="122:139" ht="10.5" customHeight="1">
      <c r="DR89" t="s">
        <v>18</v>
      </c>
      <c r="DW89">
        <v>30433612</v>
      </c>
      <c r="DX89" t="s">
        <v>1077</v>
      </c>
      <c r="DY89" t="s">
        <v>1078</v>
      </c>
      <c r="DZ89" t="s">
        <v>1079</v>
      </c>
      <c r="EA89" t="s">
        <v>1080</v>
      </c>
      <c r="EF89" t="s">
        <v>831</v>
      </c>
      <c r="EG89" t="s">
        <v>914</v>
      </c>
      <c r="EI89" t="s">
        <v>897</v>
      </c>
    </row>
    <row r="90" spans="122:139" ht="10.5" customHeight="1">
      <c r="DR90" t="s">
        <v>18</v>
      </c>
      <c r="DW90">
        <v>27994367</v>
      </c>
      <c r="DX90" t="s">
        <v>228</v>
      </c>
      <c r="DY90" t="s">
        <v>231</v>
      </c>
      <c r="DZ90" t="s">
        <v>38</v>
      </c>
      <c r="EA90" t="s">
        <v>230</v>
      </c>
      <c r="EF90" t="s">
        <v>856</v>
      </c>
      <c r="EG90" t="s">
        <v>1081</v>
      </c>
      <c r="EI90" t="s">
        <v>897</v>
      </c>
    </row>
    <row r="91" spans="122:139" ht="10.5" customHeight="1">
      <c r="DR91" t="s">
        <v>18</v>
      </c>
      <c r="DW91">
        <v>30893851</v>
      </c>
      <c r="DX91" t="s">
        <v>1082</v>
      </c>
      <c r="DY91" t="s">
        <v>1083</v>
      </c>
      <c r="DZ91" t="s">
        <v>1052</v>
      </c>
      <c r="EA91" t="s">
        <v>1084</v>
      </c>
      <c r="EF91" t="s">
        <v>831</v>
      </c>
      <c r="EG91" t="s">
        <v>914</v>
      </c>
      <c r="EI91" t="s">
        <v>897</v>
      </c>
    </row>
    <row r="92" spans="122:139" ht="10.5" customHeight="1">
      <c r="DR92" t="s">
        <v>18</v>
      </c>
      <c r="DW92">
        <v>26809138</v>
      </c>
      <c r="DX92" t="s">
        <v>1085</v>
      </c>
      <c r="DY92" t="s">
        <v>209</v>
      </c>
      <c r="DZ92" t="s">
        <v>1086</v>
      </c>
      <c r="EA92" t="s">
        <v>208</v>
      </c>
      <c r="EB92" s="160">
        <v>39262</v>
      </c>
      <c r="EF92" t="s">
        <v>47</v>
      </c>
      <c r="EG92" t="s">
        <v>896</v>
      </c>
      <c r="EI92" t="s">
        <v>975</v>
      </c>
    </row>
    <row r="93" spans="122:139" ht="10.5" customHeight="1">
      <c r="DR93" t="s">
        <v>18</v>
      </c>
      <c r="DW93">
        <v>26319960</v>
      </c>
      <c r="DX93" t="s">
        <v>206</v>
      </c>
      <c r="DY93" t="s">
        <v>209</v>
      </c>
      <c r="DZ93" t="s">
        <v>210</v>
      </c>
      <c r="EA93" t="s">
        <v>208</v>
      </c>
      <c r="EF93" t="s">
        <v>47</v>
      </c>
      <c r="EG93" t="s">
        <v>896</v>
      </c>
      <c r="EI93" t="s">
        <v>897</v>
      </c>
    </row>
    <row r="94" spans="122:139" ht="10.5" customHeight="1">
      <c r="DR94" t="s">
        <v>18</v>
      </c>
      <c r="DW94">
        <v>26832761</v>
      </c>
      <c r="DX94" t="s">
        <v>1087</v>
      </c>
      <c r="DY94" t="s">
        <v>1088</v>
      </c>
      <c r="DZ94" t="s">
        <v>1089</v>
      </c>
      <c r="EA94" t="s">
        <v>1090</v>
      </c>
      <c r="EF94" t="s">
        <v>47</v>
      </c>
      <c r="EG94" t="s">
        <v>896</v>
      </c>
      <c r="EI94" t="s">
        <v>897</v>
      </c>
    </row>
    <row r="95" spans="122:139" ht="10.5" customHeight="1">
      <c r="DR95" t="s">
        <v>18</v>
      </c>
      <c r="DW95">
        <v>26551662</v>
      </c>
      <c r="DX95" t="s">
        <v>1091</v>
      </c>
      <c r="DY95" t="s">
        <v>1092</v>
      </c>
      <c r="DZ95" t="s">
        <v>1093</v>
      </c>
      <c r="EA95" t="s">
        <v>1094</v>
      </c>
      <c r="EB95" s="160">
        <v>39052</v>
      </c>
      <c r="EF95" t="s">
        <v>830</v>
      </c>
      <c r="EG95" t="s">
        <v>952</v>
      </c>
      <c r="EI95" t="s">
        <v>897</v>
      </c>
    </row>
    <row r="96" spans="122:139" ht="10.5" customHeight="1">
      <c r="DR96" t="s">
        <v>18</v>
      </c>
      <c r="DW96">
        <v>26518665</v>
      </c>
      <c r="DX96" t="s">
        <v>1095</v>
      </c>
      <c r="DY96" t="s">
        <v>1096</v>
      </c>
      <c r="DZ96" t="s">
        <v>1097</v>
      </c>
      <c r="EA96" t="s">
        <v>1098</v>
      </c>
      <c r="EB96" s="160">
        <v>38824</v>
      </c>
      <c r="EF96" t="s">
        <v>47</v>
      </c>
      <c r="EG96" t="s">
        <v>896</v>
      </c>
      <c r="EI96" t="s">
        <v>897</v>
      </c>
    </row>
    <row r="97" spans="122:139" ht="10.5" customHeight="1">
      <c r="DR97" t="s">
        <v>18</v>
      </c>
      <c r="DW97">
        <v>30920381</v>
      </c>
      <c r="DX97" t="s">
        <v>1099</v>
      </c>
      <c r="DY97" t="s">
        <v>1100</v>
      </c>
      <c r="DZ97" t="s">
        <v>1101</v>
      </c>
      <c r="EA97" t="s">
        <v>1102</v>
      </c>
      <c r="EB97" s="160">
        <v>42795</v>
      </c>
      <c r="EF97" t="s">
        <v>831</v>
      </c>
      <c r="EG97" t="s">
        <v>914</v>
      </c>
      <c r="EI97" t="s">
        <v>975</v>
      </c>
    </row>
    <row r="98" spans="122:139" ht="10.5" customHeight="1">
      <c r="DR98" t="s">
        <v>18</v>
      </c>
      <c r="DW98">
        <v>26359393</v>
      </c>
      <c r="DX98" t="s">
        <v>1103</v>
      </c>
      <c r="DY98" t="s">
        <v>1104</v>
      </c>
      <c r="DZ98" t="s">
        <v>1105</v>
      </c>
      <c r="EA98" t="s">
        <v>1106</v>
      </c>
      <c r="EF98" t="s">
        <v>829</v>
      </c>
      <c r="EG98" t="s">
        <v>990</v>
      </c>
      <c r="EI98" t="s">
        <v>897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168"/>
  <sheetViews>
    <sheetView showGridLines="0" zoomScale="80" workbookViewId="0"/>
  </sheetViews>
  <sheetFormatPr defaultRowHeight="10.5" customHeight="1"/>
  <cols>
    <col min="1" max="1" width="28.5703125" style="168" customWidth="1"/>
    <col min="2" max="2" width="34.28515625" style="168" customWidth="1"/>
    <col min="3" max="3" width="10" style="168" customWidth="1"/>
    <col min="4" max="4" width="21.42578125" style="168" customWidth="1"/>
    <col min="5" max="5" width="28.5703125" style="168" customWidth="1"/>
    <col min="6" max="6" width="17.140625" style="168" customWidth="1"/>
  </cols>
  <sheetData>
    <row r="1" spans="1:6" ht="11.25" customHeight="1">
      <c r="A1" s="1" t="s">
        <v>1107</v>
      </c>
      <c r="B1" s="1" t="s">
        <v>1108</v>
      </c>
      <c r="C1" s="1" t="s">
        <v>67</v>
      </c>
      <c r="D1" s="1" t="s">
        <v>1109</v>
      </c>
      <c r="E1" s="1" t="s">
        <v>62</v>
      </c>
      <c r="F1" s="1" t="s">
        <v>1110</v>
      </c>
    </row>
    <row r="2" spans="1:6" ht="10.5" customHeight="1">
      <c r="A2" s="1" t="s">
        <v>1111</v>
      </c>
      <c r="B2" s="1" t="s">
        <v>1111</v>
      </c>
      <c r="C2" s="1" t="s">
        <v>1112</v>
      </c>
      <c r="D2" s="1" t="s">
        <v>1113</v>
      </c>
      <c r="E2" s="1" t="s">
        <v>1111</v>
      </c>
      <c r="F2" s="1" t="s">
        <v>1114</v>
      </c>
    </row>
    <row r="3" spans="1:6" ht="10.5" customHeight="1">
      <c r="A3" s="1" t="s">
        <v>1111</v>
      </c>
      <c r="B3" s="1" t="s">
        <v>1115</v>
      </c>
      <c r="C3" s="1" t="s">
        <v>1116</v>
      </c>
      <c r="D3" s="1" t="s">
        <v>1117</v>
      </c>
      <c r="E3" s="1" t="s">
        <v>1118</v>
      </c>
      <c r="F3" s="1" t="s">
        <v>1119</v>
      </c>
    </row>
    <row r="4" spans="1:6" ht="10.5" customHeight="1">
      <c r="A4" s="1" t="s">
        <v>1111</v>
      </c>
      <c r="B4" s="1" t="s">
        <v>1120</v>
      </c>
      <c r="C4" s="1" t="s">
        <v>1121</v>
      </c>
      <c r="D4" s="1" t="s">
        <v>1122</v>
      </c>
      <c r="E4" s="1" t="s">
        <v>1123</v>
      </c>
      <c r="F4" s="1" t="s">
        <v>1124</v>
      </c>
    </row>
    <row r="5" spans="1:6" ht="10.5" customHeight="1">
      <c r="A5" s="1" t="s">
        <v>1111</v>
      </c>
      <c r="B5" s="1" t="s">
        <v>1125</v>
      </c>
      <c r="C5" s="1" t="s">
        <v>1126</v>
      </c>
      <c r="D5" s="1" t="s">
        <v>1122</v>
      </c>
      <c r="E5" s="1" t="s">
        <v>1127</v>
      </c>
      <c r="F5" s="1" t="s">
        <v>1128</v>
      </c>
    </row>
    <row r="6" spans="1:6" ht="10.5" customHeight="1">
      <c r="A6" s="1" t="s">
        <v>1111</v>
      </c>
      <c r="B6" s="1" t="s">
        <v>1129</v>
      </c>
      <c r="C6" s="1" t="s">
        <v>1130</v>
      </c>
      <c r="D6" s="1" t="s">
        <v>1122</v>
      </c>
      <c r="E6" s="1" t="s">
        <v>1131</v>
      </c>
      <c r="F6" s="1" t="s">
        <v>1132</v>
      </c>
    </row>
    <row r="7" spans="1:6" ht="10.5" customHeight="1">
      <c r="A7" s="169" t="s">
        <v>1111</v>
      </c>
      <c r="B7" s="169" t="s">
        <v>1133</v>
      </c>
      <c r="C7" s="169" t="s">
        <v>1134</v>
      </c>
      <c r="D7" s="169" t="s">
        <v>1122</v>
      </c>
      <c r="E7" s="169" t="s">
        <v>1135</v>
      </c>
      <c r="F7" s="169" t="s">
        <v>1136</v>
      </c>
    </row>
    <row r="8" spans="1:6" ht="10.5" customHeight="1">
      <c r="A8" s="169" t="s">
        <v>1118</v>
      </c>
      <c r="B8" s="169" t="s">
        <v>1118</v>
      </c>
      <c r="C8" s="169" t="s">
        <v>1137</v>
      </c>
      <c r="D8" s="169" t="s">
        <v>1113</v>
      </c>
      <c r="E8" s="169" t="s">
        <v>1138</v>
      </c>
      <c r="F8" s="169" t="s">
        <v>1139</v>
      </c>
    </row>
    <row r="9" spans="1:6" ht="10.5" customHeight="1">
      <c r="A9" s="169" t="s">
        <v>1118</v>
      </c>
      <c r="B9" s="169" t="s">
        <v>1140</v>
      </c>
      <c r="C9" s="169" t="s">
        <v>1141</v>
      </c>
      <c r="D9" s="169" t="s">
        <v>1142</v>
      </c>
      <c r="E9" s="169" t="s">
        <v>1143</v>
      </c>
      <c r="F9" s="169" t="s">
        <v>1144</v>
      </c>
    </row>
    <row r="10" spans="1:6" ht="10.5" customHeight="1">
      <c r="A10" s="169" t="s">
        <v>1118</v>
      </c>
      <c r="B10" s="169" t="s">
        <v>1145</v>
      </c>
      <c r="C10" s="169" t="s">
        <v>1146</v>
      </c>
      <c r="D10" s="169" t="s">
        <v>1117</v>
      </c>
      <c r="E10" s="169" t="s">
        <v>1147</v>
      </c>
      <c r="F10" s="169" t="s">
        <v>1148</v>
      </c>
    </row>
    <row r="11" spans="1:6" ht="10.5" customHeight="1">
      <c r="A11" s="169" t="s">
        <v>1118</v>
      </c>
      <c r="B11" s="169" t="s">
        <v>1149</v>
      </c>
      <c r="C11" s="169" t="s">
        <v>1150</v>
      </c>
      <c r="D11" s="169" t="s">
        <v>1122</v>
      </c>
      <c r="E11" s="169" t="s">
        <v>1151</v>
      </c>
      <c r="F11" s="169" t="s">
        <v>1152</v>
      </c>
    </row>
    <row r="12" spans="1:6" ht="10.5" customHeight="1">
      <c r="A12" s="169" t="s">
        <v>1118</v>
      </c>
      <c r="B12" s="169" t="s">
        <v>1153</v>
      </c>
      <c r="C12" s="169" t="s">
        <v>1154</v>
      </c>
      <c r="D12" s="169" t="s">
        <v>1122</v>
      </c>
      <c r="E12" s="169" t="s">
        <v>1155</v>
      </c>
      <c r="F12" s="169" t="s">
        <v>1156</v>
      </c>
    </row>
    <row r="13" spans="1:6" ht="10.5" customHeight="1">
      <c r="A13" s="169" t="s">
        <v>1118</v>
      </c>
      <c r="B13" s="169" t="s">
        <v>1157</v>
      </c>
      <c r="C13" s="169" t="s">
        <v>1158</v>
      </c>
      <c r="D13" s="169" t="s">
        <v>1117</v>
      </c>
      <c r="E13" s="169" t="s">
        <v>1159</v>
      </c>
      <c r="F13" s="169" t="s">
        <v>1160</v>
      </c>
    </row>
    <row r="14" spans="1:6" ht="10.5" customHeight="1">
      <c r="A14" s="169" t="s">
        <v>1118</v>
      </c>
      <c r="B14" s="169" t="s">
        <v>1161</v>
      </c>
      <c r="C14" s="169" t="s">
        <v>1162</v>
      </c>
      <c r="D14" s="169" t="s">
        <v>1117</v>
      </c>
      <c r="E14" s="169" t="s">
        <v>1163</v>
      </c>
      <c r="F14" s="169" t="s">
        <v>1164</v>
      </c>
    </row>
    <row r="15" spans="1:6" ht="10.5" customHeight="1">
      <c r="A15" s="169" t="s">
        <v>1118</v>
      </c>
      <c r="B15" s="169" t="s">
        <v>1165</v>
      </c>
      <c r="C15" s="169" t="s">
        <v>1166</v>
      </c>
      <c r="D15" s="169" t="s">
        <v>1122</v>
      </c>
      <c r="E15" s="169" t="s">
        <v>1167</v>
      </c>
      <c r="F15" s="169" t="s">
        <v>1168</v>
      </c>
    </row>
    <row r="16" spans="1:6" ht="10.5" customHeight="1">
      <c r="A16" s="169" t="s">
        <v>1118</v>
      </c>
      <c r="B16" s="169" t="s">
        <v>1169</v>
      </c>
      <c r="C16" s="169" t="s">
        <v>1170</v>
      </c>
      <c r="D16" s="169" t="s">
        <v>1122</v>
      </c>
      <c r="E16" s="169" t="s">
        <v>1171</v>
      </c>
      <c r="F16" s="169" t="s">
        <v>1172</v>
      </c>
    </row>
    <row r="17" spans="1:6" ht="10.5" customHeight="1">
      <c r="A17" s="169" t="s">
        <v>1118</v>
      </c>
      <c r="B17" s="169" t="s">
        <v>1173</v>
      </c>
      <c r="C17" s="169" t="s">
        <v>1174</v>
      </c>
      <c r="D17" s="169" t="s">
        <v>1117</v>
      </c>
      <c r="E17" s="169" t="s">
        <v>1175</v>
      </c>
      <c r="F17" s="169" t="s">
        <v>1176</v>
      </c>
    </row>
    <row r="18" spans="1:6" ht="10.5" customHeight="1">
      <c r="A18" s="169" t="s">
        <v>1123</v>
      </c>
      <c r="B18" s="169" t="s">
        <v>1177</v>
      </c>
      <c r="C18" s="169" t="s">
        <v>1178</v>
      </c>
      <c r="D18" s="169" t="s">
        <v>1122</v>
      </c>
      <c r="E18" s="169" t="s">
        <v>1179</v>
      </c>
      <c r="F18" s="169" t="s">
        <v>1180</v>
      </c>
    </row>
    <row r="19" spans="1:6" ht="10.5" customHeight="1">
      <c r="A19" s="169" t="s">
        <v>1123</v>
      </c>
      <c r="B19" s="169" t="s">
        <v>1123</v>
      </c>
      <c r="C19" s="169" t="s">
        <v>1181</v>
      </c>
      <c r="D19" s="169" t="s">
        <v>1113</v>
      </c>
      <c r="E19" s="169" t="s">
        <v>1182</v>
      </c>
      <c r="F19" s="169" t="s">
        <v>1183</v>
      </c>
    </row>
    <row r="20" spans="1:6" ht="10.5" customHeight="1">
      <c r="A20" s="169" t="s">
        <v>1123</v>
      </c>
      <c r="B20" s="169" t="s">
        <v>1184</v>
      </c>
      <c r="C20" s="169" t="s">
        <v>1185</v>
      </c>
      <c r="D20" s="169" t="s">
        <v>1117</v>
      </c>
      <c r="E20" s="169" t="s">
        <v>1186</v>
      </c>
      <c r="F20" s="169" t="s">
        <v>1187</v>
      </c>
    </row>
    <row r="21" spans="1:6" ht="10.5" customHeight="1">
      <c r="A21" s="169" t="s">
        <v>1123</v>
      </c>
      <c r="B21" s="169" t="s">
        <v>1188</v>
      </c>
      <c r="C21" s="169" t="s">
        <v>1189</v>
      </c>
      <c r="D21" s="169" t="s">
        <v>1122</v>
      </c>
      <c r="E21" s="169" t="s">
        <v>1190</v>
      </c>
      <c r="F21" s="169" t="s">
        <v>1191</v>
      </c>
    </row>
    <row r="22" spans="1:6" ht="10.5" customHeight="1">
      <c r="A22" s="169" t="s">
        <v>1123</v>
      </c>
      <c r="B22" s="169" t="s">
        <v>1192</v>
      </c>
      <c r="C22" s="169" t="s">
        <v>1193</v>
      </c>
      <c r="D22" s="169" t="s">
        <v>1122</v>
      </c>
      <c r="E22" s="169" t="s">
        <v>1194</v>
      </c>
      <c r="F22" s="169" t="s">
        <v>1195</v>
      </c>
    </row>
    <row r="23" spans="1:6" ht="10.5" customHeight="1">
      <c r="A23" s="169" t="s">
        <v>1123</v>
      </c>
      <c r="B23" s="169" t="s">
        <v>1196</v>
      </c>
      <c r="C23" s="169" t="s">
        <v>1197</v>
      </c>
      <c r="D23" s="169" t="s">
        <v>1122</v>
      </c>
      <c r="E23" s="169" t="s">
        <v>1198</v>
      </c>
      <c r="F23" s="169" t="s">
        <v>1199</v>
      </c>
    </row>
    <row r="24" spans="1:6" ht="10.5" customHeight="1">
      <c r="A24" s="169" t="s">
        <v>1123</v>
      </c>
      <c r="B24" s="169" t="s">
        <v>1200</v>
      </c>
      <c r="C24" s="169" t="s">
        <v>1201</v>
      </c>
      <c r="D24" s="169" t="s">
        <v>1117</v>
      </c>
      <c r="E24" s="169" t="s">
        <v>1202</v>
      </c>
      <c r="F24" s="169" t="s">
        <v>1203</v>
      </c>
    </row>
    <row r="25" spans="1:6" ht="10.5" customHeight="1">
      <c r="A25" s="169" t="s">
        <v>1127</v>
      </c>
      <c r="B25" s="169" t="s">
        <v>1204</v>
      </c>
      <c r="C25" s="169" t="s">
        <v>1205</v>
      </c>
      <c r="D25" s="169" t="s">
        <v>1122</v>
      </c>
      <c r="E25" s="169" t="s">
        <v>63</v>
      </c>
      <c r="F25" s="169" t="s">
        <v>1206</v>
      </c>
    </row>
    <row r="26" spans="1:6" ht="10.5" customHeight="1">
      <c r="A26" s="169" t="s">
        <v>1127</v>
      </c>
      <c r="B26" s="169" t="s">
        <v>1207</v>
      </c>
      <c r="C26" s="169" t="s">
        <v>1208</v>
      </c>
      <c r="D26" s="169" t="s">
        <v>1117</v>
      </c>
    </row>
    <row r="27" spans="1:6" ht="10.5" customHeight="1">
      <c r="A27" s="169" t="s">
        <v>1127</v>
      </c>
      <c r="B27" s="169" t="s">
        <v>1127</v>
      </c>
      <c r="C27" s="169" t="s">
        <v>1209</v>
      </c>
      <c r="D27" s="169" t="s">
        <v>1113</v>
      </c>
    </row>
    <row r="28" spans="1:6" ht="10.5" customHeight="1">
      <c r="A28" s="169" t="s">
        <v>1127</v>
      </c>
      <c r="B28" s="169" t="s">
        <v>1210</v>
      </c>
      <c r="C28" s="169" t="s">
        <v>1211</v>
      </c>
      <c r="D28" s="169" t="s">
        <v>1142</v>
      </c>
    </row>
    <row r="29" spans="1:6" ht="10.5" customHeight="1">
      <c r="A29" s="169" t="s">
        <v>1127</v>
      </c>
      <c r="B29" s="169" t="s">
        <v>1212</v>
      </c>
      <c r="C29" s="169" t="s">
        <v>1213</v>
      </c>
      <c r="D29" s="169" t="s">
        <v>1122</v>
      </c>
    </row>
    <row r="30" spans="1:6" ht="10.5" customHeight="1">
      <c r="A30" s="169" t="s">
        <v>1127</v>
      </c>
      <c r="B30" s="169" t="s">
        <v>1214</v>
      </c>
      <c r="C30" s="169" t="s">
        <v>1215</v>
      </c>
      <c r="D30" s="169" t="s">
        <v>1122</v>
      </c>
    </row>
    <row r="31" spans="1:6" ht="10.5" customHeight="1">
      <c r="A31" s="169" t="s">
        <v>1127</v>
      </c>
      <c r="B31" s="169" t="s">
        <v>1216</v>
      </c>
      <c r="C31" s="169" t="s">
        <v>1217</v>
      </c>
      <c r="D31" s="169" t="s">
        <v>1122</v>
      </c>
    </row>
    <row r="32" spans="1:6" ht="10.5" customHeight="1">
      <c r="A32" s="169" t="s">
        <v>1127</v>
      </c>
      <c r="B32" s="169" t="s">
        <v>1218</v>
      </c>
      <c r="C32" s="169" t="s">
        <v>1219</v>
      </c>
      <c r="D32" s="169" t="s">
        <v>1122</v>
      </c>
    </row>
    <row r="33" spans="1:4" ht="10.5" customHeight="1">
      <c r="A33" s="169" t="s">
        <v>1127</v>
      </c>
      <c r="B33" s="169" t="s">
        <v>1220</v>
      </c>
      <c r="C33" s="169" t="s">
        <v>1221</v>
      </c>
      <c r="D33" s="169" t="s">
        <v>1122</v>
      </c>
    </row>
    <row r="34" spans="1:4" ht="10.5" customHeight="1">
      <c r="A34" s="169" t="s">
        <v>1131</v>
      </c>
      <c r="B34" s="169" t="s">
        <v>1222</v>
      </c>
      <c r="C34" s="169" t="s">
        <v>1223</v>
      </c>
      <c r="D34" s="169" t="s">
        <v>1122</v>
      </c>
    </row>
    <row r="35" spans="1:4" ht="10.5" customHeight="1">
      <c r="A35" s="169" t="s">
        <v>1131</v>
      </c>
      <c r="B35" s="169" t="s">
        <v>1224</v>
      </c>
      <c r="C35" s="169" t="s">
        <v>1225</v>
      </c>
      <c r="D35" s="169" t="s">
        <v>1122</v>
      </c>
    </row>
    <row r="36" spans="1:4" ht="10.5" customHeight="1">
      <c r="A36" s="169" t="s">
        <v>1131</v>
      </c>
      <c r="B36" s="169" t="s">
        <v>1226</v>
      </c>
      <c r="C36" s="169" t="s">
        <v>1227</v>
      </c>
      <c r="D36" s="169" t="s">
        <v>1122</v>
      </c>
    </row>
    <row r="37" spans="1:4" ht="10.5" customHeight="1">
      <c r="A37" s="169" t="s">
        <v>1131</v>
      </c>
      <c r="B37" s="169" t="s">
        <v>1131</v>
      </c>
      <c r="C37" s="169" t="s">
        <v>1228</v>
      </c>
      <c r="D37" s="169" t="s">
        <v>1113</v>
      </c>
    </row>
    <row r="38" spans="1:4" ht="10.5" customHeight="1">
      <c r="A38" s="169" t="s">
        <v>1131</v>
      </c>
      <c r="B38" s="169" t="s">
        <v>1229</v>
      </c>
      <c r="C38" s="169" t="s">
        <v>1230</v>
      </c>
      <c r="D38" s="169" t="s">
        <v>1117</v>
      </c>
    </row>
    <row r="39" spans="1:4" ht="10.5" customHeight="1">
      <c r="A39" s="169" t="s">
        <v>1131</v>
      </c>
      <c r="B39" s="169" t="s">
        <v>1231</v>
      </c>
      <c r="C39" s="169" t="s">
        <v>1232</v>
      </c>
      <c r="D39" s="169" t="s">
        <v>1122</v>
      </c>
    </row>
    <row r="40" spans="1:4" ht="10.5" customHeight="1">
      <c r="A40" s="169" t="s">
        <v>1131</v>
      </c>
      <c r="B40" s="169" t="s">
        <v>1233</v>
      </c>
      <c r="C40" s="169" t="s">
        <v>1234</v>
      </c>
      <c r="D40" s="169" t="s">
        <v>1122</v>
      </c>
    </row>
    <row r="41" spans="1:4" ht="10.5" customHeight="1">
      <c r="A41" s="169" t="s">
        <v>1131</v>
      </c>
      <c r="B41" s="169" t="s">
        <v>1235</v>
      </c>
      <c r="C41" s="169" t="s">
        <v>1236</v>
      </c>
      <c r="D41" s="169" t="s">
        <v>1122</v>
      </c>
    </row>
    <row r="42" spans="1:4" ht="10.5" customHeight="1">
      <c r="A42" s="169" t="s">
        <v>1131</v>
      </c>
      <c r="B42" s="169" t="s">
        <v>1237</v>
      </c>
      <c r="C42" s="169" t="s">
        <v>1238</v>
      </c>
      <c r="D42" s="169" t="s">
        <v>1117</v>
      </c>
    </row>
    <row r="43" spans="1:4" ht="10.5" customHeight="1">
      <c r="A43" s="169" t="s">
        <v>1135</v>
      </c>
      <c r="B43" s="169" t="s">
        <v>1239</v>
      </c>
      <c r="C43" s="169" t="s">
        <v>1240</v>
      </c>
      <c r="D43" s="169" t="s">
        <v>1122</v>
      </c>
    </row>
    <row r="44" spans="1:4" ht="10.5" customHeight="1">
      <c r="A44" s="169" t="s">
        <v>1135</v>
      </c>
      <c r="B44" s="169" t="s">
        <v>1241</v>
      </c>
      <c r="C44" s="169" t="s">
        <v>1242</v>
      </c>
      <c r="D44" s="169" t="s">
        <v>1122</v>
      </c>
    </row>
    <row r="45" spans="1:4" ht="10.5" customHeight="1">
      <c r="A45" s="169" t="s">
        <v>1135</v>
      </c>
      <c r="B45" s="169" t="s">
        <v>1243</v>
      </c>
      <c r="C45" s="169" t="s">
        <v>1244</v>
      </c>
      <c r="D45" s="169" t="s">
        <v>1122</v>
      </c>
    </row>
    <row r="46" spans="1:4" ht="10.5" customHeight="1">
      <c r="A46" s="169" t="s">
        <v>1135</v>
      </c>
      <c r="B46" s="169" t="s">
        <v>1135</v>
      </c>
      <c r="C46" s="169" t="s">
        <v>1245</v>
      </c>
      <c r="D46" s="169" t="s">
        <v>1113</v>
      </c>
    </row>
    <row r="47" spans="1:4" ht="10.5" customHeight="1">
      <c r="A47" s="169" t="s">
        <v>1135</v>
      </c>
      <c r="B47" s="169" t="s">
        <v>1246</v>
      </c>
      <c r="C47" s="169" t="s">
        <v>1247</v>
      </c>
      <c r="D47" s="169" t="s">
        <v>1117</v>
      </c>
    </row>
    <row r="48" spans="1:4" ht="10.5" customHeight="1">
      <c r="A48" s="169" t="s">
        <v>1135</v>
      </c>
      <c r="B48" s="169" t="s">
        <v>1248</v>
      </c>
      <c r="C48" s="169" t="s">
        <v>1249</v>
      </c>
      <c r="D48" s="169" t="s">
        <v>1122</v>
      </c>
    </row>
    <row r="49" spans="1:4" ht="10.5" customHeight="1">
      <c r="A49" s="169" t="s">
        <v>1135</v>
      </c>
      <c r="B49" s="169" t="s">
        <v>1250</v>
      </c>
      <c r="C49" s="169" t="s">
        <v>1251</v>
      </c>
      <c r="D49" s="169" t="s">
        <v>1122</v>
      </c>
    </row>
    <row r="50" spans="1:4" ht="10.5" customHeight="1">
      <c r="A50" s="169" t="s">
        <v>1138</v>
      </c>
      <c r="B50" s="169" t="s">
        <v>1252</v>
      </c>
      <c r="C50" s="169" t="s">
        <v>1253</v>
      </c>
      <c r="D50" s="169" t="s">
        <v>1122</v>
      </c>
    </row>
    <row r="51" spans="1:4" ht="10.5" customHeight="1">
      <c r="A51" s="169" t="s">
        <v>1138</v>
      </c>
      <c r="B51" s="169" t="s">
        <v>1254</v>
      </c>
      <c r="C51" s="169" t="s">
        <v>1255</v>
      </c>
      <c r="D51" s="169" t="s">
        <v>1122</v>
      </c>
    </row>
    <row r="52" spans="1:4" ht="10.5" customHeight="1">
      <c r="A52" s="169" t="s">
        <v>1138</v>
      </c>
      <c r="B52" s="169" t="s">
        <v>1256</v>
      </c>
      <c r="C52" s="169" t="s">
        <v>1257</v>
      </c>
      <c r="D52" s="169" t="s">
        <v>1122</v>
      </c>
    </row>
    <row r="53" spans="1:4" ht="10.5" customHeight="1">
      <c r="A53" s="169" t="s">
        <v>1138</v>
      </c>
      <c r="B53" s="169" t="s">
        <v>1258</v>
      </c>
      <c r="C53" s="169" t="s">
        <v>1259</v>
      </c>
      <c r="D53" s="169" t="s">
        <v>1117</v>
      </c>
    </row>
    <row r="54" spans="1:4" ht="10.5" customHeight="1">
      <c r="A54" s="169" t="s">
        <v>1138</v>
      </c>
      <c r="B54" s="169" t="s">
        <v>1138</v>
      </c>
      <c r="C54" s="169" t="s">
        <v>1260</v>
      </c>
      <c r="D54" s="169" t="s">
        <v>1113</v>
      </c>
    </row>
    <row r="55" spans="1:4" ht="10.5" customHeight="1">
      <c r="A55" s="169" t="s">
        <v>1138</v>
      </c>
      <c r="B55" s="169" t="s">
        <v>1261</v>
      </c>
      <c r="C55" s="169" t="s">
        <v>1262</v>
      </c>
      <c r="D55" s="169" t="s">
        <v>1117</v>
      </c>
    </row>
    <row r="56" spans="1:4" ht="10.5" customHeight="1">
      <c r="A56" s="169" t="s">
        <v>1138</v>
      </c>
      <c r="B56" s="169" t="s">
        <v>1263</v>
      </c>
      <c r="C56" s="169" t="s">
        <v>1264</v>
      </c>
      <c r="D56" s="169" t="s">
        <v>1122</v>
      </c>
    </row>
    <row r="57" spans="1:4" ht="10.5" customHeight="1">
      <c r="A57" s="169" t="s">
        <v>1138</v>
      </c>
      <c r="B57" s="169" t="s">
        <v>1265</v>
      </c>
      <c r="C57" s="169" t="s">
        <v>1266</v>
      </c>
      <c r="D57" s="169" t="s">
        <v>1122</v>
      </c>
    </row>
    <row r="58" spans="1:4" ht="10.5" customHeight="1">
      <c r="A58" s="169" t="s">
        <v>1143</v>
      </c>
      <c r="B58" s="169" t="s">
        <v>1267</v>
      </c>
      <c r="C58" s="169" t="s">
        <v>1268</v>
      </c>
      <c r="D58" s="169" t="s">
        <v>1122</v>
      </c>
    </row>
    <row r="59" spans="1:4" ht="10.5" customHeight="1">
      <c r="A59" s="169" t="s">
        <v>1143</v>
      </c>
      <c r="B59" s="169" t="s">
        <v>1143</v>
      </c>
      <c r="C59" s="169" t="s">
        <v>1269</v>
      </c>
      <c r="D59" s="169" t="s">
        <v>1113</v>
      </c>
    </row>
    <row r="60" spans="1:4" ht="10.5" customHeight="1">
      <c r="A60" s="169" t="s">
        <v>1143</v>
      </c>
      <c r="B60" s="169" t="s">
        <v>1270</v>
      </c>
      <c r="C60" s="169" t="s">
        <v>1271</v>
      </c>
      <c r="D60" s="169" t="s">
        <v>1117</v>
      </c>
    </row>
    <row r="61" spans="1:4" ht="10.5" customHeight="1">
      <c r="A61" s="169" t="s">
        <v>1143</v>
      </c>
      <c r="B61" s="169" t="s">
        <v>1272</v>
      </c>
      <c r="C61" s="169" t="s">
        <v>1273</v>
      </c>
      <c r="D61" s="169" t="s">
        <v>1122</v>
      </c>
    </row>
    <row r="62" spans="1:4" ht="10.5" customHeight="1">
      <c r="A62" s="169" t="s">
        <v>1143</v>
      </c>
      <c r="B62" s="169" t="s">
        <v>1274</v>
      </c>
      <c r="C62" s="169" t="s">
        <v>1275</v>
      </c>
      <c r="D62" s="169" t="s">
        <v>1117</v>
      </c>
    </row>
    <row r="63" spans="1:4" ht="10.5" customHeight="1">
      <c r="A63" s="169" t="s">
        <v>1143</v>
      </c>
      <c r="B63" s="169" t="s">
        <v>1276</v>
      </c>
      <c r="C63" s="169" t="s">
        <v>1277</v>
      </c>
      <c r="D63" s="169" t="s">
        <v>1122</v>
      </c>
    </row>
    <row r="64" spans="1:4" ht="10.5" customHeight="1">
      <c r="A64" s="169" t="s">
        <v>1143</v>
      </c>
      <c r="B64" s="169" t="s">
        <v>1278</v>
      </c>
      <c r="C64" s="169" t="s">
        <v>1279</v>
      </c>
      <c r="D64" s="169" t="s">
        <v>1122</v>
      </c>
    </row>
    <row r="65" spans="1:4" ht="10.5" customHeight="1">
      <c r="A65" s="169" t="s">
        <v>1143</v>
      </c>
      <c r="B65" s="169" t="s">
        <v>1280</v>
      </c>
      <c r="C65" s="169" t="s">
        <v>1281</v>
      </c>
      <c r="D65" s="169" t="s">
        <v>1122</v>
      </c>
    </row>
    <row r="66" spans="1:4" ht="10.5" customHeight="1">
      <c r="A66" s="169" t="s">
        <v>1143</v>
      </c>
      <c r="B66" s="169" t="s">
        <v>1282</v>
      </c>
      <c r="C66" s="169" t="s">
        <v>1283</v>
      </c>
      <c r="D66" s="169" t="s">
        <v>1122</v>
      </c>
    </row>
    <row r="67" spans="1:4" ht="10.5" customHeight="1">
      <c r="A67" s="169" t="s">
        <v>1147</v>
      </c>
      <c r="B67" s="169" t="s">
        <v>1284</v>
      </c>
      <c r="C67" s="169" t="s">
        <v>1285</v>
      </c>
      <c r="D67" s="169" t="s">
        <v>1122</v>
      </c>
    </row>
    <row r="68" spans="1:4" ht="10.5" customHeight="1">
      <c r="A68" s="169" t="s">
        <v>1147</v>
      </c>
      <c r="B68" s="169" t="s">
        <v>1286</v>
      </c>
      <c r="C68" s="169" t="s">
        <v>1287</v>
      </c>
      <c r="D68" s="169" t="s">
        <v>1122</v>
      </c>
    </row>
    <row r="69" spans="1:4" ht="10.5" customHeight="1">
      <c r="A69" s="169" t="s">
        <v>1147</v>
      </c>
      <c r="B69" s="169" t="s">
        <v>1288</v>
      </c>
      <c r="C69" s="169" t="s">
        <v>1289</v>
      </c>
      <c r="D69" s="169" t="s">
        <v>1122</v>
      </c>
    </row>
    <row r="70" spans="1:4" ht="10.5" customHeight="1">
      <c r="A70" s="169" t="s">
        <v>1147</v>
      </c>
      <c r="B70" s="169" t="s">
        <v>1290</v>
      </c>
      <c r="C70" s="169" t="s">
        <v>1291</v>
      </c>
      <c r="D70" s="169" t="s">
        <v>1122</v>
      </c>
    </row>
    <row r="71" spans="1:4" ht="10.5" customHeight="1">
      <c r="A71" s="169" t="s">
        <v>1147</v>
      </c>
      <c r="B71" s="169" t="s">
        <v>1147</v>
      </c>
      <c r="C71" s="169" t="s">
        <v>1292</v>
      </c>
      <c r="D71" s="169" t="s">
        <v>1113</v>
      </c>
    </row>
    <row r="72" spans="1:4" ht="10.5" customHeight="1">
      <c r="A72" s="169" t="s">
        <v>1147</v>
      </c>
      <c r="B72" s="169" t="s">
        <v>1293</v>
      </c>
      <c r="C72" s="169" t="s">
        <v>1294</v>
      </c>
      <c r="D72" s="169" t="s">
        <v>1117</v>
      </c>
    </row>
    <row r="73" spans="1:4" ht="10.5" customHeight="1">
      <c r="A73" s="169" t="s">
        <v>1147</v>
      </c>
      <c r="B73" s="169" t="s">
        <v>1295</v>
      </c>
      <c r="C73" s="169" t="s">
        <v>1296</v>
      </c>
      <c r="D73" s="169" t="s">
        <v>1122</v>
      </c>
    </row>
    <row r="74" spans="1:4" ht="10.5" customHeight="1">
      <c r="A74" s="169" t="s">
        <v>1147</v>
      </c>
      <c r="B74" s="169" t="s">
        <v>1297</v>
      </c>
      <c r="C74" s="169" t="s">
        <v>1298</v>
      </c>
      <c r="D74" s="169" t="s">
        <v>1122</v>
      </c>
    </row>
    <row r="75" spans="1:4" ht="10.5" customHeight="1">
      <c r="A75" s="169" t="s">
        <v>1147</v>
      </c>
      <c r="B75" s="169" t="s">
        <v>1299</v>
      </c>
      <c r="C75" s="169" t="s">
        <v>1300</v>
      </c>
      <c r="D75" s="169" t="s">
        <v>1122</v>
      </c>
    </row>
    <row r="76" spans="1:4" ht="10.5" customHeight="1">
      <c r="A76" s="169" t="s">
        <v>1147</v>
      </c>
      <c r="B76" s="169" t="s">
        <v>1301</v>
      </c>
      <c r="C76" s="169" t="s">
        <v>1302</v>
      </c>
      <c r="D76" s="169" t="s">
        <v>1122</v>
      </c>
    </row>
    <row r="77" spans="1:4" ht="10.5" customHeight="1">
      <c r="A77" s="169" t="s">
        <v>1151</v>
      </c>
      <c r="B77" s="169" t="s">
        <v>1303</v>
      </c>
      <c r="C77" s="169" t="s">
        <v>1304</v>
      </c>
      <c r="D77" s="169" t="s">
        <v>1122</v>
      </c>
    </row>
    <row r="78" spans="1:4" ht="10.5" customHeight="1">
      <c r="A78" s="169" t="s">
        <v>1151</v>
      </c>
      <c r="B78" s="169" t="s">
        <v>1151</v>
      </c>
      <c r="C78" s="169" t="s">
        <v>1305</v>
      </c>
      <c r="D78" s="169" t="s">
        <v>1113</v>
      </c>
    </row>
    <row r="79" spans="1:4" ht="10.5" customHeight="1">
      <c r="A79" s="169" t="s">
        <v>1151</v>
      </c>
      <c r="B79" s="169" t="s">
        <v>1306</v>
      </c>
      <c r="C79" s="169" t="s">
        <v>1307</v>
      </c>
      <c r="D79" s="169" t="s">
        <v>1122</v>
      </c>
    </row>
    <row r="80" spans="1:4" ht="10.5" customHeight="1">
      <c r="A80" s="169" t="s">
        <v>1151</v>
      </c>
      <c r="B80" s="169" t="s">
        <v>1308</v>
      </c>
      <c r="C80" s="169" t="s">
        <v>1309</v>
      </c>
      <c r="D80" s="169" t="s">
        <v>1122</v>
      </c>
    </row>
    <row r="81" spans="1:4" ht="10.5" customHeight="1">
      <c r="A81" s="169" t="s">
        <v>1151</v>
      </c>
      <c r="B81" s="169" t="s">
        <v>1310</v>
      </c>
      <c r="C81" s="169" t="s">
        <v>1311</v>
      </c>
      <c r="D81" s="169" t="s">
        <v>1122</v>
      </c>
    </row>
    <row r="82" spans="1:4" ht="10.5" customHeight="1">
      <c r="A82" s="169" t="s">
        <v>1151</v>
      </c>
      <c r="B82" s="169" t="s">
        <v>1312</v>
      </c>
      <c r="C82" s="169" t="s">
        <v>1313</v>
      </c>
      <c r="D82" s="169" t="s">
        <v>1122</v>
      </c>
    </row>
    <row r="83" spans="1:4" ht="10.5" customHeight="1">
      <c r="A83" s="169" t="s">
        <v>1155</v>
      </c>
      <c r="B83" s="169" t="s">
        <v>1314</v>
      </c>
      <c r="C83" s="169" t="s">
        <v>1315</v>
      </c>
      <c r="D83" s="169" t="s">
        <v>1122</v>
      </c>
    </row>
    <row r="84" spans="1:4" ht="10.5" customHeight="1">
      <c r="A84" s="169" t="s">
        <v>1155</v>
      </c>
      <c r="B84" s="169" t="s">
        <v>1316</v>
      </c>
      <c r="C84" s="169" t="s">
        <v>1317</v>
      </c>
      <c r="D84" s="169" t="s">
        <v>1122</v>
      </c>
    </row>
    <row r="85" spans="1:4" ht="10.5" customHeight="1">
      <c r="A85" s="169" t="s">
        <v>1155</v>
      </c>
      <c r="B85" s="169" t="s">
        <v>1155</v>
      </c>
      <c r="C85" s="169" t="s">
        <v>1318</v>
      </c>
      <c r="D85" s="169" t="s">
        <v>1113</v>
      </c>
    </row>
    <row r="86" spans="1:4" ht="10.5" customHeight="1">
      <c r="A86" s="169" t="s">
        <v>1155</v>
      </c>
      <c r="B86" s="169" t="s">
        <v>1319</v>
      </c>
      <c r="C86" s="169" t="s">
        <v>1320</v>
      </c>
      <c r="D86" s="169" t="s">
        <v>1117</v>
      </c>
    </row>
    <row r="87" spans="1:4" ht="10.5" customHeight="1">
      <c r="A87" s="169" t="s">
        <v>1155</v>
      </c>
      <c r="B87" s="169" t="s">
        <v>1321</v>
      </c>
      <c r="C87" s="169" t="s">
        <v>1322</v>
      </c>
      <c r="D87" s="169" t="s">
        <v>1122</v>
      </c>
    </row>
    <row r="88" spans="1:4" ht="10.5" customHeight="1">
      <c r="A88" s="169" t="s">
        <v>1155</v>
      </c>
      <c r="B88" s="169" t="s">
        <v>1323</v>
      </c>
      <c r="C88" s="169" t="s">
        <v>1324</v>
      </c>
      <c r="D88" s="169" t="s">
        <v>1122</v>
      </c>
    </row>
    <row r="89" spans="1:4" ht="10.5" customHeight="1">
      <c r="A89" s="169" t="s">
        <v>1155</v>
      </c>
      <c r="B89" s="169" t="s">
        <v>1325</v>
      </c>
      <c r="C89" s="169" t="s">
        <v>1326</v>
      </c>
      <c r="D89" s="169" t="s">
        <v>1122</v>
      </c>
    </row>
    <row r="90" spans="1:4" ht="10.5" customHeight="1">
      <c r="A90" s="169" t="s">
        <v>1159</v>
      </c>
      <c r="B90" s="169" t="s">
        <v>1327</v>
      </c>
      <c r="C90" s="169" t="s">
        <v>1328</v>
      </c>
      <c r="D90" s="169" t="s">
        <v>1122</v>
      </c>
    </row>
    <row r="91" spans="1:4" ht="10.5" customHeight="1">
      <c r="A91" s="169" t="s">
        <v>1159</v>
      </c>
      <c r="B91" s="169" t="s">
        <v>1159</v>
      </c>
      <c r="C91" s="169" t="s">
        <v>1329</v>
      </c>
      <c r="D91" s="169" t="s">
        <v>1113</v>
      </c>
    </row>
    <row r="92" spans="1:4" ht="10.5" customHeight="1">
      <c r="A92" s="169" t="s">
        <v>1159</v>
      </c>
      <c r="B92" s="169" t="s">
        <v>1330</v>
      </c>
      <c r="C92" s="169" t="s">
        <v>1331</v>
      </c>
      <c r="D92" s="169" t="s">
        <v>1117</v>
      </c>
    </row>
    <row r="93" spans="1:4" ht="10.5" customHeight="1">
      <c r="A93" s="169" t="s">
        <v>1159</v>
      </c>
      <c r="B93" s="169" t="s">
        <v>1332</v>
      </c>
      <c r="C93" s="169" t="s">
        <v>1333</v>
      </c>
      <c r="D93" s="169" t="s">
        <v>1122</v>
      </c>
    </row>
    <row r="94" spans="1:4" ht="10.5" customHeight="1">
      <c r="A94" s="169" t="s">
        <v>1159</v>
      </c>
      <c r="B94" s="169" t="s">
        <v>1334</v>
      </c>
      <c r="C94" s="169" t="s">
        <v>1335</v>
      </c>
      <c r="D94" s="169" t="s">
        <v>1122</v>
      </c>
    </row>
    <row r="95" spans="1:4" ht="10.5" customHeight="1">
      <c r="A95" s="169" t="s">
        <v>1159</v>
      </c>
      <c r="B95" s="169" t="s">
        <v>1336</v>
      </c>
      <c r="C95" s="169" t="s">
        <v>1337</v>
      </c>
      <c r="D95" s="169" t="s">
        <v>1122</v>
      </c>
    </row>
    <row r="96" spans="1:4" ht="10.5" customHeight="1">
      <c r="A96" s="169" t="s">
        <v>1159</v>
      </c>
      <c r="B96" s="169" t="s">
        <v>1338</v>
      </c>
      <c r="C96" s="169" t="s">
        <v>1339</v>
      </c>
      <c r="D96" s="169" t="s">
        <v>1122</v>
      </c>
    </row>
    <row r="97" spans="1:4" ht="10.5" customHeight="1">
      <c r="A97" s="169" t="s">
        <v>1163</v>
      </c>
      <c r="B97" s="169" t="s">
        <v>1340</v>
      </c>
      <c r="C97" s="169" t="s">
        <v>1341</v>
      </c>
      <c r="D97" s="169" t="s">
        <v>1122</v>
      </c>
    </row>
    <row r="98" spans="1:4" ht="10.5" customHeight="1">
      <c r="A98" s="169" t="s">
        <v>1163</v>
      </c>
      <c r="B98" s="169" t="s">
        <v>1342</v>
      </c>
      <c r="C98" s="169" t="s">
        <v>1343</v>
      </c>
      <c r="D98" s="169" t="s">
        <v>1122</v>
      </c>
    </row>
    <row r="99" spans="1:4" ht="10.5" customHeight="1">
      <c r="A99" s="169" t="s">
        <v>1163</v>
      </c>
      <c r="B99" s="169" t="s">
        <v>1344</v>
      </c>
      <c r="C99" s="169" t="s">
        <v>1345</v>
      </c>
      <c r="D99" s="169" t="s">
        <v>1122</v>
      </c>
    </row>
    <row r="100" spans="1:4" ht="10.5" customHeight="1">
      <c r="A100" s="169" t="s">
        <v>1163</v>
      </c>
      <c r="B100" s="169" t="s">
        <v>1346</v>
      </c>
      <c r="C100" s="169" t="s">
        <v>1347</v>
      </c>
      <c r="D100" s="169" t="s">
        <v>1122</v>
      </c>
    </row>
    <row r="101" spans="1:4" ht="10.5" customHeight="1">
      <c r="A101" s="169" t="s">
        <v>1163</v>
      </c>
      <c r="B101" s="169" t="s">
        <v>1163</v>
      </c>
      <c r="C101" s="169" t="s">
        <v>1348</v>
      </c>
      <c r="D101" s="169" t="s">
        <v>1113</v>
      </c>
    </row>
    <row r="102" spans="1:4" ht="10.5" customHeight="1">
      <c r="A102" s="169" t="s">
        <v>1163</v>
      </c>
      <c r="B102" s="169" t="s">
        <v>1349</v>
      </c>
      <c r="C102" s="169" t="s">
        <v>1350</v>
      </c>
      <c r="D102" s="169" t="s">
        <v>1117</v>
      </c>
    </row>
    <row r="103" spans="1:4" ht="10.5" customHeight="1">
      <c r="A103" s="169" t="s">
        <v>1167</v>
      </c>
      <c r="B103" s="169" t="s">
        <v>1351</v>
      </c>
      <c r="C103" s="169" t="s">
        <v>1352</v>
      </c>
      <c r="D103" s="169" t="s">
        <v>1122</v>
      </c>
    </row>
    <row r="104" spans="1:4" ht="10.5" customHeight="1">
      <c r="A104" s="169" t="s">
        <v>1167</v>
      </c>
      <c r="B104" s="169" t="s">
        <v>1353</v>
      </c>
      <c r="C104" s="169" t="s">
        <v>1354</v>
      </c>
      <c r="D104" s="169" t="s">
        <v>1117</v>
      </c>
    </row>
    <row r="105" spans="1:4" ht="10.5" customHeight="1">
      <c r="A105" s="169" t="s">
        <v>1167</v>
      </c>
      <c r="B105" s="169" t="s">
        <v>1355</v>
      </c>
      <c r="C105" s="169" t="s">
        <v>1356</v>
      </c>
      <c r="D105" s="169" t="s">
        <v>1122</v>
      </c>
    </row>
    <row r="106" spans="1:4" ht="10.5" customHeight="1">
      <c r="A106" s="169" t="s">
        <v>1167</v>
      </c>
      <c r="B106" s="169" t="s">
        <v>1167</v>
      </c>
      <c r="C106" s="169" t="s">
        <v>1357</v>
      </c>
      <c r="D106" s="169" t="s">
        <v>1113</v>
      </c>
    </row>
    <row r="107" spans="1:4" ht="10.5" customHeight="1">
      <c r="A107" s="169" t="s">
        <v>1167</v>
      </c>
      <c r="B107" s="169" t="s">
        <v>1358</v>
      </c>
      <c r="C107" s="169" t="s">
        <v>1359</v>
      </c>
      <c r="D107" s="169" t="s">
        <v>1142</v>
      </c>
    </row>
    <row r="108" spans="1:4" ht="10.5" customHeight="1">
      <c r="A108" s="169" t="s">
        <v>1167</v>
      </c>
      <c r="B108" s="169" t="s">
        <v>1360</v>
      </c>
      <c r="C108" s="169" t="s">
        <v>1361</v>
      </c>
      <c r="D108" s="169" t="s">
        <v>1117</v>
      </c>
    </row>
    <row r="109" spans="1:4" ht="10.5" customHeight="1">
      <c r="A109" s="169" t="s">
        <v>1167</v>
      </c>
      <c r="B109" s="169" t="s">
        <v>1362</v>
      </c>
      <c r="C109" s="169" t="s">
        <v>1363</v>
      </c>
      <c r="D109" s="169" t="s">
        <v>1122</v>
      </c>
    </row>
    <row r="110" spans="1:4" ht="10.5" customHeight="1">
      <c r="A110" s="169" t="s">
        <v>1171</v>
      </c>
      <c r="B110" s="169" t="s">
        <v>1364</v>
      </c>
      <c r="C110" s="169" t="s">
        <v>1365</v>
      </c>
      <c r="D110" s="169" t="s">
        <v>1122</v>
      </c>
    </row>
    <row r="111" spans="1:4" ht="10.5" customHeight="1">
      <c r="A111" s="169" t="s">
        <v>1171</v>
      </c>
      <c r="B111" s="169" t="s">
        <v>1366</v>
      </c>
      <c r="C111" s="169" t="s">
        <v>1367</v>
      </c>
      <c r="D111" s="169" t="s">
        <v>1122</v>
      </c>
    </row>
    <row r="112" spans="1:4" ht="10.5" customHeight="1">
      <c r="A112" s="169" t="s">
        <v>1171</v>
      </c>
      <c r="B112" s="169" t="s">
        <v>1368</v>
      </c>
      <c r="C112" s="169" t="s">
        <v>1369</v>
      </c>
      <c r="D112" s="169" t="s">
        <v>1122</v>
      </c>
    </row>
    <row r="113" spans="1:4" ht="10.5" customHeight="1">
      <c r="A113" s="169" t="s">
        <v>1171</v>
      </c>
      <c r="B113" s="169" t="s">
        <v>1171</v>
      </c>
      <c r="C113" s="169" t="s">
        <v>1370</v>
      </c>
      <c r="D113" s="169" t="s">
        <v>1113</v>
      </c>
    </row>
    <row r="114" spans="1:4" ht="10.5" customHeight="1">
      <c r="A114" s="169" t="s">
        <v>1171</v>
      </c>
      <c r="B114" s="169" t="s">
        <v>1371</v>
      </c>
      <c r="C114" s="169" t="s">
        <v>1372</v>
      </c>
      <c r="D114" s="169" t="s">
        <v>1117</v>
      </c>
    </row>
    <row r="115" spans="1:4" ht="10.5" customHeight="1">
      <c r="A115" s="169" t="s">
        <v>1171</v>
      </c>
      <c r="B115" s="169" t="s">
        <v>1373</v>
      </c>
      <c r="C115" s="169" t="s">
        <v>1374</v>
      </c>
      <c r="D115" s="169" t="s">
        <v>1122</v>
      </c>
    </row>
    <row r="116" spans="1:4" ht="10.5" customHeight="1">
      <c r="A116" s="169" t="s">
        <v>1175</v>
      </c>
      <c r="B116" s="169" t="s">
        <v>1375</v>
      </c>
      <c r="C116" s="169" t="s">
        <v>1376</v>
      </c>
      <c r="D116" s="169" t="s">
        <v>1122</v>
      </c>
    </row>
    <row r="117" spans="1:4" ht="10.5" customHeight="1">
      <c r="A117" s="169" t="s">
        <v>1175</v>
      </c>
      <c r="B117" s="169" t="s">
        <v>1377</v>
      </c>
      <c r="C117" s="169" t="s">
        <v>1378</v>
      </c>
      <c r="D117" s="169" t="s">
        <v>1122</v>
      </c>
    </row>
    <row r="118" spans="1:4" ht="10.5" customHeight="1">
      <c r="A118" s="169" t="s">
        <v>1175</v>
      </c>
      <c r="B118" s="169" t="s">
        <v>1379</v>
      </c>
      <c r="C118" s="169" t="s">
        <v>1380</v>
      </c>
      <c r="D118" s="169" t="s">
        <v>1122</v>
      </c>
    </row>
    <row r="119" spans="1:4" ht="10.5" customHeight="1">
      <c r="A119" s="169" t="s">
        <v>1175</v>
      </c>
      <c r="B119" s="169" t="s">
        <v>1381</v>
      </c>
      <c r="C119" s="169" t="s">
        <v>1382</v>
      </c>
      <c r="D119" s="169" t="s">
        <v>1122</v>
      </c>
    </row>
    <row r="120" spans="1:4" ht="10.5" customHeight="1">
      <c r="A120" s="169" t="s">
        <v>1175</v>
      </c>
      <c r="B120" s="169" t="s">
        <v>1383</v>
      </c>
      <c r="C120" s="169" t="s">
        <v>1384</v>
      </c>
      <c r="D120" s="169" t="s">
        <v>1122</v>
      </c>
    </row>
    <row r="121" spans="1:4" ht="10.5" customHeight="1">
      <c r="A121" s="169" t="s">
        <v>1175</v>
      </c>
      <c r="B121" s="169" t="s">
        <v>1175</v>
      </c>
      <c r="C121" s="169" t="s">
        <v>1385</v>
      </c>
      <c r="D121" s="169" t="s">
        <v>1113</v>
      </c>
    </row>
    <row r="122" spans="1:4" ht="10.5" customHeight="1">
      <c r="A122" s="169" t="s">
        <v>1175</v>
      </c>
      <c r="B122" s="169" t="s">
        <v>1386</v>
      </c>
      <c r="C122" s="169" t="s">
        <v>1387</v>
      </c>
      <c r="D122" s="169" t="s">
        <v>1117</v>
      </c>
    </row>
    <row r="123" spans="1:4" ht="10.5" customHeight="1">
      <c r="A123" s="169" t="s">
        <v>1175</v>
      </c>
      <c r="B123" s="169" t="s">
        <v>1388</v>
      </c>
      <c r="C123" s="169" t="s">
        <v>1389</v>
      </c>
      <c r="D123" s="169" t="s">
        <v>1122</v>
      </c>
    </row>
    <row r="124" spans="1:4" ht="10.5" customHeight="1">
      <c r="A124" s="169" t="s">
        <v>1179</v>
      </c>
      <c r="B124" s="169" t="s">
        <v>1390</v>
      </c>
      <c r="C124" s="169" t="s">
        <v>1391</v>
      </c>
      <c r="D124" s="169" t="s">
        <v>1122</v>
      </c>
    </row>
    <row r="125" spans="1:4" ht="10.5" customHeight="1">
      <c r="A125" s="169" t="s">
        <v>1179</v>
      </c>
      <c r="B125" s="169" t="s">
        <v>1392</v>
      </c>
      <c r="C125" s="169" t="s">
        <v>1393</v>
      </c>
      <c r="D125" s="169" t="s">
        <v>1122</v>
      </c>
    </row>
    <row r="126" spans="1:4" ht="10.5" customHeight="1">
      <c r="A126" s="169" t="s">
        <v>1179</v>
      </c>
      <c r="B126" s="169" t="s">
        <v>1394</v>
      </c>
      <c r="C126" s="169" t="s">
        <v>1395</v>
      </c>
      <c r="D126" s="169" t="s">
        <v>1122</v>
      </c>
    </row>
    <row r="127" spans="1:4" ht="10.5" customHeight="1">
      <c r="A127" s="169" t="s">
        <v>1179</v>
      </c>
      <c r="B127" s="169" t="s">
        <v>1396</v>
      </c>
      <c r="C127" s="169" t="s">
        <v>1397</v>
      </c>
      <c r="D127" s="169" t="s">
        <v>1122</v>
      </c>
    </row>
    <row r="128" spans="1:4" ht="10.5" customHeight="1">
      <c r="A128" s="169" t="s">
        <v>1179</v>
      </c>
      <c r="B128" s="169" t="s">
        <v>1179</v>
      </c>
      <c r="C128" s="169" t="s">
        <v>1398</v>
      </c>
      <c r="D128" s="169" t="s">
        <v>1113</v>
      </c>
    </row>
    <row r="129" spans="1:4" ht="10.5" customHeight="1">
      <c r="A129" s="169" t="s">
        <v>1179</v>
      </c>
      <c r="B129" s="169" t="s">
        <v>1399</v>
      </c>
      <c r="C129" s="169" t="s">
        <v>1400</v>
      </c>
      <c r="D129" s="169" t="s">
        <v>1117</v>
      </c>
    </row>
    <row r="130" spans="1:4" ht="10.5" customHeight="1">
      <c r="A130" s="169" t="s">
        <v>1179</v>
      </c>
      <c r="B130" s="169" t="s">
        <v>1401</v>
      </c>
      <c r="C130" s="169" t="s">
        <v>1402</v>
      </c>
      <c r="D130" s="169" t="s">
        <v>1122</v>
      </c>
    </row>
    <row r="131" spans="1:4" ht="10.5" customHeight="1">
      <c r="A131" s="169" t="s">
        <v>1179</v>
      </c>
      <c r="B131" s="169" t="s">
        <v>1403</v>
      </c>
      <c r="C131" s="169" t="s">
        <v>1404</v>
      </c>
      <c r="D131" s="169" t="s">
        <v>1122</v>
      </c>
    </row>
    <row r="132" spans="1:4" ht="10.5" customHeight="1">
      <c r="A132" s="169" t="s">
        <v>1182</v>
      </c>
      <c r="B132" s="169" t="s">
        <v>1405</v>
      </c>
      <c r="C132" s="169" t="s">
        <v>1406</v>
      </c>
      <c r="D132" s="169" t="s">
        <v>1122</v>
      </c>
    </row>
    <row r="133" spans="1:4" ht="10.5" customHeight="1">
      <c r="A133" s="169" t="s">
        <v>1182</v>
      </c>
      <c r="B133" s="169" t="s">
        <v>1407</v>
      </c>
      <c r="C133" s="169" t="s">
        <v>1408</v>
      </c>
      <c r="D133" s="169" t="s">
        <v>1122</v>
      </c>
    </row>
    <row r="134" spans="1:4" ht="10.5" customHeight="1">
      <c r="A134" s="169" t="s">
        <v>1182</v>
      </c>
      <c r="B134" s="169" t="s">
        <v>1409</v>
      </c>
      <c r="C134" s="169" t="s">
        <v>1410</v>
      </c>
      <c r="D134" s="169" t="s">
        <v>1122</v>
      </c>
    </row>
    <row r="135" spans="1:4" ht="10.5" customHeight="1">
      <c r="A135" s="169" t="s">
        <v>1182</v>
      </c>
      <c r="B135" s="169" t="s">
        <v>1411</v>
      </c>
      <c r="C135" s="169" t="s">
        <v>1412</v>
      </c>
      <c r="D135" s="169" t="s">
        <v>1122</v>
      </c>
    </row>
    <row r="136" spans="1:4" ht="10.5" customHeight="1">
      <c r="A136" s="169" t="s">
        <v>1182</v>
      </c>
      <c r="B136" s="169" t="s">
        <v>1182</v>
      </c>
      <c r="C136" s="169" t="s">
        <v>1413</v>
      </c>
      <c r="D136" s="169" t="s">
        <v>1113</v>
      </c>
    </row>
    <row r="137" spans="1:4" ht="10.5" customHeight="1">
      <c r="A137" s="169" t="s">
        <v>1182</v>
      </c>
      <c r="B137" s="169" t="s">
        <v>1414</v>
      </c>
      <c r="C137" s="169" t="s">
        <v>1415</v>
      </c>
      <c r="D137" s="169" t="s">
        <v>1117</v>
      </c>
    </row>
    <row r="138" spans="1:4" ht="10.5" customHeight="1">
      <c r="A138" s="169" t="s">
        <v>1182</v>
      </c>
      <c r="B138" s="169" t="s">
        <v>1416</v>
      </c>
      <c r="C138" s="169" t="s">
        <v>1417</v>
      </c>
      <c r="D138" s="169" t="s">
        <v>1122</v>
      </c>
    </row>
    <row r="139" spans="1:4" ht="10.5" customHeight="1">
      <c r="A139" s="169" t="s">
        <v>1186</v>
      </c>
      <c r="B139" s="169" t="s">
        <v>1418</v>
      </c>
      <c r="C139" s="169" t="s">
        <v>1419</v>
      </c>
      <c r="D139" s="169" t="s">
        <v>1122</v>
      </c>
    </row>
    <row r="140" spans="1:4" ht="10.5" customHeight="1">
      <c r="A140" s="169" t="s">
        <v>1186</v>
      </c>
      <c r="B140" s="169" t="s">
        <v>1420</v>
      </c>
      <c r="C140" s="169" t="s">
        <v>1421</v>
      </c>
      <c r="D140" s="169" t="s">
        <v>1122</v>
      </c>
    </row>
    <row r="141" spans="1:4" ht="10.5" customHeight="1">
      <c r="A141" s="169" t="s">
        <v>1186</v>
      </c>
      <c r="B141" s="169" t="s">
        <v>1422</v>
      </c>
      <c r="C141" s="169" t="s">
        <v>1423</v>
      </c>
      <c r="D141" s="169" t="s">
        <v>1117</v>
      </c>
    </row>
    <row r="142" spans="1:4" ht="10.5" customHeight="1">
      <c r="A142" s="169" t="s">
        <v>1186</v>
      </c>
      <c r="B142" s="169" t="s">
        <v>1424</v>
      </c>
      <c r="C142" s="169" t="s">
        <v>1425</v>
      </c>
      <c r="D142" s="169" t="s">
        <v>1122</v>
      </c>
    </row>
    <row r="143" spans="1:4" ht="10.5" customHeight="1">
      <c r="A143" s="169" t="s">
        <v>1186</v>
      </c>
      <c r="B143" s="169" t="s">
        <v>1426</v>
      </c>
      <c r="C143" s="169" t="s">
        <v>1427</v>
      </c>
      <c r="D143" s="169" t="s">
        <v>1122</v>
      </c>
    </row>
    <row r="144" spans="1:4" ht="10.5" customHeight="1">
      <c r="A144" s="169" t="s">
        <v>1186</v>
      </c>
      <c r="B144" s="169" t="s">
        <v>1186</v>
      </c>
      <c r="C144" s="169" t="s">
        <v>1428</v>
      </c>
      <c r="D144" s="169" t="s">
        <v>1113</v>
      </c>
    </row>
    <row r="145" spans="1:4" ht="10.5" customHeight="1">
      <c r="A145" s="169" t="s">
        <v>1186</v>
      </c>
      <c r="B145" s="169" t="s">
        <v>1429</v>
      </c>
      <c r="C145" s="169" t="s">
        <v>1430</v>
      </c>
      <c r="D145" s="169" t="s">
        <v>1122</v>
      </c>
    </row>
    <row r="146" spans="1:4" ht="10.5" customHeight="1">
      <c r="A146" s="169" t="s">
        <v>1190</v>
      </c>
      <c r="B146" s="169" t="s">
        <v>1431</v>
      </c>
      <c r="C146" s="169" t="s">
        <v>1432</v>
      </c>
      <c r="D146" s="169" t="s">
        <v>1122</v>
      </c>
    </row>
    <row r="147" spans="1:4" ht="10.5" customHeight="1">
      <c r="A147" s="169" t="s">
        <v>1190</v>
      </c>
      <c r="B147" s="169" t="s">
        <v>1252</v>
      </c>
      <c r="C147" s="169" t="s">
        <v>1433</v>
      </c>
      <c r="D147" s="169" t="s">
        <v>1122</v>
      </c>
    </row>
    <row r="148" spans="1:4" ht="10.5" customHeight="1">
      <c r="A148" s="169" t="s">
        <v>1190</v>
      </c>
      <c r="B148" s="169" t="s">
        <v>1434</v>
      </c>
      <c r="C148" s="169" t="s">
        <v>1435</v>
      </c>
      <c r="D148" s="169" t="s">
        <v>1122</v>
      </c>
    </row>
    <row r="149" spans="1:4" ht="10.5" customHeight="1">
      <c r="A149" s="169" t="s">
        <v>1190</v>
      </c>
      <c r="B149" s="169" t="s">
        <v>1436</v>
      </c>
      <c r="C149" s="169" t="s">
        <v>1437</v>
      </c>
      <c r="D149" s="169" t="s">
        <v>1122</v>
      </c>
    </row>
    <row r="150" spans="1:4" ht="10.5" customHeight="1">
      <c r="A150" s="169" t="s">
        <v>1190</v>
      </c>
      <c r="B150" s="169" t="s">
        <v>1438</v>
      </c>
      <c r="C150" s="169" t="s">
        <v>1439</v>
      </c>
      <c r="D150" s="169" t="s">
        <v>1122</v>
      </c>
    </row>
    <row r="151" spans="1:4" ht="10.5" customHeight="1">
      <c r="A151" s="169" t="s">
        <v>1190</v>
      </c>
      <c r="B151" s="169" t="s">
        <v>1440</v>
      </c>
      <c r="C151" s="169" t="s">
        <v>1441</v>
      </c>
      <c r="D151" s="169" t="s">
        <v>1122</v>
      </c>
    </row>
    <row r="152" spans="1:4" ht="10.5" customHeight="1">
      <c r="A152" s="169" t="s">
        <v>1190</v>
      </c>
      <c r="B152" s="169" t="s">
        <v>1442</v>
      </c>
      <c r="C152" s="169" t="s">
        <v>1443</v>
      </c>
      <c r="D152" s="169" t="s">
        <v>1122</v>
      </c>
    </row>
    <row r="153" spans="1:4" ht="10.5" customHeight="1">
      <c r="A153" s="169" t="s">
        <v>1190</v>
      </c>
      <c r="B153" s="169" t="s">
        <v>1190</v>
      </c>
      <c r="C153" s="169" t="s">
        <v>1444</v>
      </c>
      <c r="D153" s="169" t="s">
        <v>1113</v>
      </c>
    </row>
    <row r="154" spans="1:4" ht="10.5" customHeight="1">
      <c r="A154" s="169" t="s">
        <v>1190</v>
      </c>
      <c r="B154" s="169" t="s">
        <v>1445</v>
      </c>
      <c r="C154" s="169" t="s">
        <v>1446</v>
      </c>
      <c r="D154" s="169" t="s">
        <v>1117</v>
      </c>
    </row>
    <row r="155" spans="1:4" ht="10.5" customHeight="1">
      <c r="A155" s="169" t="s">
        <v>1194</v>
      </c>
      <c r="B155" s="169" t="s">
        <v>1447</v>
      </c>
      <c r="C155" s="169" t="s">
        <v>1448</v>
      </c>
      <c r="D155" s="169" t="s">
        <v>1122</v>
      </c>
    </row>
    <row r="156" spans="1:4" ht="10.5" customHeight="1">
      <c r="A156" s="169" t="s">
        <v>1194</v>
      </c>
      <c r="B156" s="169" t="s">
        <v>1449</v>
      </c>
      <c r="C156" s="169" t="s">
        <v>1450</v>
      </c>
      <c r="D156" s="169" t="s">
        <v>1122</v>
      </c>
    </row>
    <row r="157" spans="1:4" ht="10.5" customHeight="1">
      <c r="A157" s="169" t="s">
        <v>1194</v>
      </c>
      <c r="B157" s="169" t="s">
        <v>1451</v>
      </c>
      <c r="C157" s="169" t="s">
        <v>1452</v>
      </c>
      <c r="D157" s="169" t="s">
        <v>1122</v>
      </c>
    </row>
    <row r="158" spans="1:4" ht="10.5" customHeight="1">
      <c r="A158" s="169" t="s">
        <v>1194</v>
      </c>
      <c r="B158" s="169" t="s">
        <v>1453</v>
      </c>
      <c r="C158" s="169" t="s">
        <v>1454</v>
      </c>
      <c r="D158" s="169" t="s">
        <v>1122</v>
      </c>
    </row>
    <row r="159" spans="1:4" ht="10.5" customHeight="1">
      <c r="A159" s="169" t="s">
        <v>1194</v>
      </c>
      <c r="B159" s="169" t="s">
        <v>1455</v>
      </c>
      <c r="C159" s="169" t="s">
        <v>1456</v>
      </c>
      <c r="D159" s="169" t="s">
        <v>1122</v>
      </c>
    </row>
    <row r="160" spans="1:4" ht="10.5" customHeight="1">
      <c r="A160" s="169" t="s">
        <v>1194</v>
      </c>
      <c r="B160" s="169" t="s">
        <v>1457</v>
      </c>
      <c r="C160" s="169" t="s">
        <v>1458</v>
      </c>
      <c r="D160" s="169" t="s">
        <v>1122</v>
      </c>
    </row>
    <row r="161" spans="1:4" ht="10.5" customHeight="1">
      <c r="A161" s="169" t="s">
        <v>1194</v>
      </c>
      <c r="B161" s="169" t="s">
        <v>1459</v>
      </c>
      <c r="C161" s="169" t="s">
        <v>1460</v>
      </c>
      <c r="D161" s="169" t="s">
        <v>1122</v>
      </c>
    </row>
    <row r="162" spans="1:4" ht="10.5" customHeight="1">
      <c r="A162" s="169" t="s">
        <v>1194</v>
      </c>
      <c r="B162" s="169" t="s">
        <v>1461</v>
      </c>
      <c r="C162" s="169" t="s">
        <v>1462</v>
      </c>
      <c r="D162" s="169" t="s">
        <v>1122</v>
      </c>
    </row>
    <row r="163" spans="1:4" ht="10.5" customHeight="1">
      <c r="A163" s="169" t="s">
        <v>1194</v>
      </c>
      <c r="B163" s="169" t="s">
        <v>1463</v>
      </c>
      <c r="C163" s="169" t="s">
        <v>1464</v>
      </c>
      <c r="D163" s="169" t="s">
        <v>1122</v>
      </c>
    </row>
    <row r="164" spans="1:4" ht="10.5" customHeight="1">
      <c r="A164" s="169" t="s">
        <v>1194</v>
      </c>
      <c r="B164" s="169" t="s">
        <v>1194</v>
      </c>
      <c r="C164" s="169" t="s">
        <v>1465</v>
      </c>
      <c r="D164" s="169" t="s">
        <v>1113</v>
      </c>
    </row>
    <row r="165" spans="1:4" ht="10.5" customHeight="1">
      <c r="A165" s="169" t="s">
        <v>1194</v>
      </c>
      <c r="B165" s="169" t="s">
        <v>1466</v>
      </c>
      <c r="C165" s="169" t="s">
        <v>1467</v>
      </c>
      <c r="D165" s="169" t="s">
        <v>1117</v>
      </c>
    </row>
    <row r="166" spans="1:4" ht="10.5" customHeight="1">
      <c r="A166" s="169" t="s">
        <v>1198</v>
      </c>
      <c r="B166" s="169" t="s">
        <v>1198</v>
      </c>
      <c r="C166" s="169" t="s">
        <v>1468</v>
      </c>
      <c r="D166" s="169" t="s">
        <v>1469</v>
      </c>
    </row>
    <row r="167" spans="1:4" ht="10.5" customHeight="1">
      <c r="A167" s="169" t="s">
        <v>1202</v>
      </c>
      <c r="B167" s="169" t="s">
        <v>1202</v>
      </c>
      <c r="C167" s="169" t="s">
        <v>1470</v>
      </c>
      <c r="D167" s="169" t="s">
        <v>1469</v>
      </c>
    </row>
    <row r="168" spans="1:4" ht="10.5" customHeight="1">
      <c r="A168" s="169" t="s">
        <v>63</v>
      </c>
      <c r="B168" s="169" t="s">
        <v>63</v>
      </c>
      <c r="C168" s="169" t="s">
        <v>68</v>
      </c>
      <c r="D168" s="169" t="s">
        <v>1469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151</vt:i4>
      </vt:variant>
    </vt:vector>
  </HeadingPairs>
  <TitlesOfParts>
    <vt:vector size="16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EGR_BY_ORGN_DATA</vt:lpstr>
      <vt:lpstr>EGR_BY_ORGN_HEADER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SadykovaLM</cp:lastModifiedBy>
  <dcterms:created xsi:type="dcterms:W3CDTF">2021-03-11T11:50:48Z</dcterms:created>
  <dcterms:modified xsi:type="dcterms:W3CDTF">2023-02-14T10:44:15Z</dcterms:modified>
</cp:coreProperties>
</file>